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 activeTab="2"/>
  </bookViews>
  <sheets>
    <sheet name="PLANILHA P. JURÍDICA" sheetId="1" r:id="rId1"/>
    <sheet name="PLANILHA MEI" sheetId="2" r:id="rId2"/>
    <sheet name="PLANILHA P. FÍSICA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6" i="2"/>
  <c r="H8" i="1" l="1"/>
  <c r="H7" i="1"/>
  <c r="H9" i="1" s="1"/>
  <c r="F35" i="3" l="1"/>
  <c r="C17" i="3" s="1"/>
  <c r="G8" i="3" s="1"/>
  <c r="G9" i="3" s="1"/>
  <c r="C19" i="3"/>
  <c r="C18" i="3"/>
  <c r="G6" i="3"/>
  <c r="G5" i="3"/>
  <c r="C20" i="3" l="1"/>
</calcChain>
</file>

<file path=xl/sharedStrings.xml><?xml version="1.0" encoding="utf-8"?>
<sst xmlns="http://schemas.openxmlformats.org/spreadsheetml/2006/main" count="79" uniqueCount="45">
  <si>
    <t>ITEM</t>
  </si>
  <si>
    <t>DESCRIÇÃO</t>
  </si>
  <si>
    <t>QUANTIDADE</t>
  </si>
  <si>
    <t>VALOR TOTAL R$</t>
  </si>
  <si>
    <t>VALOR UNITÁRIO R$</t>
  </si>
  <si>
    <t>UNIDADE</t>
  </si>
  <si>
    <t>Sub total</t>
  </si>
  <si>
    <t>Valor Líquido</t>
  </si>
  <si>
    <t>Valor Bruto</t>
  </si>
  <si>
    <t>VL = VALOR LIQUIDO</t>
  </si>
  <si>
    <t>VB = VALOR BRUTO</t>
  </si>
  <si>
    <t>Impostos (VL - VB)</t>
  </si>
  <si>
    <t>Título do Projeto:</t>
  </si>
  <si>
    <t>ETAPAS</t>
  </si>
  <si>
    <t>Etapa 1</t>
  </si>
  <si>
    <t>Obs.: O proponente poderá acrescentar o número de etapas e linhas das estapas em corformidade com seu projeto.</t>
  </si>
  <si>
    <t>Valor Total</t>
  </si>
  <si>
    <t>VALOR BRUTO</t>
  </si>
  <si>
    <t>INSIRA O VALOR BRUTO PARA A PLANILHA CALCULAR O LÍQUIDO DEDUZINDO OS IMPOSTAS A PARTIR DA TABELA AO LADO</t>
  </si>
  <si>
    <t>DESCONTOS</t>
  </si>
  <si>
    <t>INSS</t>
  </si>
  <si>
    <t>IRRF</t>
  </si>
  <si>
    <t>ISS</t>
  </si>
  <si>
    <t>VALOR LÍQUIDO</t>
  </si>
  <si>
    <t>TABELA DE IMPOSTO DE RENDA RETIDO NA FONTE</t>
  </si>
  <si>
    <t>BASE DE CÁLCULO MENSAL $</t>
  </si>
  <si>
    <t>ALÍQUOTA %</t>
  </si>
  <si>
    <t>PARCELA A DEDUZIR</t>
  </si>
  <si>
    <t>ATÉ</t>
  </si>
  <si>
    <t>-</t>
  </si>
  <si>
    <t>DE</t>
  </si>
  <si>
    <t>ACIMA DE</t>
  </si>
  <si>
    <t>TABELA DO INSS</t>
  </si>
  <si>
    <t>BASE DE CÁLCULO MENSAL R$</t>
  </si>
  <si>
    <t>ALÍQUOTA PARA FINS DE RECOLHIMENTO %</t>
  </si>
  <si>
    <t>ACIMA</t>
  </si>
  <si>
    <t>TETO MÁXIMO DE CONTRIBUIÇÃO</t>
  </si>
  <si>
    <t>TABELA DO ISS</t>
  </si>
  <si>
    <t>PLANILHA DE CÁCULO DE IMPOSTOS PESSOA FÍCIA (RPA) - PROJETOS NO VALOR DE R$ 5.000,00</t>
  </si>
  <si>
    <t xml:space="preserve">Impostos </t>
  </si>
  <si>
    <t>Obs.: O proponente poderá acrescentar o número de etapas e linhas das etapas em corformidade com seu projeto.</t>
  </si>
  <si>
    <t>PLANILHA ORÇAMENTÁRIA (Pessoa Física) - PROJETOS DE R$ 5.000,00</t>
  </si>
  <si>
    <t>Valor Total R$</t>
  </si>
  <si>
    <t>(VL) / (100 – 16,33 = 83,67 dividido por 100 = 0,8367) = VB</t>
  </si>
  <si>
    <t>PLANILHA ORÇAMENTÁRIA (Pessoa Jurídica) - Valor Bruto R$ 10.000,00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</si>
</sst>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10" fillId="0" borderId="0" xfId="0" applyFont="1"/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12" fillId="3" borderId="10" xfId="0" applyNumberFormat="1" applyFont="1" applyFill="1" applyBorder="1" applyAlignment="1">
      <alignment vertical="center"/>
    </xf>
    <xf numFmtId="0" fontId="13" fillId="0" borderId="0" xfId="0" applyFont="1"/>
    <xf numFmtId="0" fontId="12" fillId="2" borderId="15" xfId="0" applyFont="1" applyFill="1" applyBorder="1" applyAlignment="1">
      <alignment horizontal="center" vertical="center"/>
    </xf>
    <xf numFmtId="44" fontId="13" fillId="2" borderId="16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44" fontId="13" fillId="2" borderId="20" xfId="0" applyNumberFormat="1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center" vertical="center"/>
    </xf>
    <xf numFmtId="44" fontId="13" fillId="2" borderId="26" xfId="0" applyNumberFormat="1" applyFont="1" applyFill="1" applyBorder="1" applyAlignment="1">
      <alignment horizontal="right" vertical="center"/>
    </xf>
    <xf numFmtId="44" fontId="12" fillId="2" borderId="10" xfId="0" applyNumberFormat="1" applyFont="1" applyFill="1" applyBorder="1" applyAlignment="1">
      <alignment vertical="center"/>
    </xf>
    <xf numFmtId="4" fontId="15" fillId="2" borderId="28" xfId="0" applyNumberFormat="1" applyFont="1" applyFill="1" applyBorder="1" applyAlignment="1" applyProtection="1">
      <alignment horizontal="center" vertical="center" wrapText="1"/>
      <protection hidden="1"/>
    </xf>
    <xf numFmtId="4" fontId="15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vertical="center" wrapText="1"/>
    </xf>
    <xf numFmtId="4" fontId="16" fillId="0" borderId="30" xfId="0" applyNumberFormat="1" applyFont="1" applyBorder="1" applyAlignment="1" applyProtection="1">
      <alignment vertical="center"/>
      <protection hidden="1"/>
    </xf>
    <xf numFmtId="164" fontId="16" fillId="0" borderId="5" xfId="2" applyNumberFormat="1" applyFont="1" applyBorder="1" applyAlignment="1" applyProtection="1">
      <alignment horizontal="right" vertical="center"/>
      <protection hidden="1"/>
    </xf>
    <xf numFmtId="165" fontId="16" fillId="0" borderId="5" xfId="1" applyNumberFormat="1" applyFont="1" applyBorder="1" applyAlignment="1" applyProtection="1">
      <alignment vertical="center"/>
      <protection hidden="1"/>
    </xf>
    <xf numFmtId="39" fontId="16" fillId="0" borderId="5" xfId="2" applyNumberFormat="1" applyFont="1" applyBorder="1" applyAlignment="1" applyProtection="1">
      <alignment horizontal="center" vertical="center"/>
      <protection hidden="1"/>
    </xf>
    <xf numFmtId="164" fontId="16" fillId="0" borderId="31" xfId="2" applyNumberFormat="1" applyFont="1" applyBorder="1" applyAlignment="1" applyProtection="1">
      <alignment horizontal="right" vertical="center"/>
      <protection hidden="1"/>
    </xf>
    <xf numFmtId="4" fontId="16" fillId="0" borderId="32" xfId="0" applyNumberFormat="1" applyFont="1" applyBorder="1" applyAlignment="1" applyProtection="1">
      <alignment vertical="center"/>
      <protection hidden="1"/>
    </xf>
    <xf numFmtId="164" fontId="16" fillId="0" borderId="1" xfId="2" applyNumberFormat="1" applyFont="1" applyBorder="1" applyAlignment="1" applyProtection="1">
      <alignment horizontal="right" vertical="center"/>
      <protection hidden="1"/>
    </xf>
    <xf numFmtId="4" fontId="16" fillId="0" borderId="1" xfId="0" applyNumberFormat="1" applyFont="1" applyBorder="1" applyAlignment="1" applyProtection="1">
      <alignment horizontal="center" vertical="center"/>
      <protection hidden="1"/>
    </xf>
    <xf numFmtId="10" fontId="16" fillId="0" borderId="1" xfId="3" applyNumberFormat="1" applyFont="1" applyBorder="1" applyAlignment="1" applyProtection="1">
      <alignment horizontal="center" vertical="center"/>
      <protection hidden="1"/>
    </xf>
    <xf numFmtId="164" fontId="16" fillId="0" borderId="20" xfId="2" applyNumberFormat="1" applyFont="1" applyBorder="1" applyAlignment="1" applyProtection="1">
      <alignment horizontal="right" vertical="center"/>
      <protection hidden="1"/>
    </xf>
    <xf numFmtId="4" fontId="16" fillId="0" borderId="33" xfId="0" applyNumberFormat="1" applyFont="1" applyBorder="1" applyAlignment="1" applyProtection="1">
      <alignment vertical="center"/>
      <protection hidden="1"/>
    </xf>
    <xf numFmtId="164" fontId="16" fillId="0" borderId="34" xfId="2" applyNumberFormat="1" applyFont="1" applyBorder="1" applyAlignment="1" applyProtection="1">
      <alignment horizontal="right" vertical="center"/>
      <protection hidden="1"/>
    </xf>
    <xf numFmtId="165" fontId="16" fillId="0" borderId="34" xfId="1" applyNumberFormat="1" applyFont="1" applyBorder="1" applyAlignment="1" applyProtection="1">
      <alignment vertical="center"/>
      <protection hidden="1"/>
    </xf>
    <xf numFmtId="10" fontId="16" fillId="0" borderId="34" xfId="3" applyNumberFormat="1" applyFont="1" applyBorder="1" applyAlignment="1" applyProtection="1">
      <alignment horizontal="center" vertical="center"/>
      <protection hidden="1"/>
    </xf>
    <xf numFmtId="164" fontId="16" fillId="0" borderId="26" xfId="2" applyNumberFormat="1" applyFont="1" applyBorder="1" applyAlignment="1" applyProtection="1">
      <alignment horizontal="right" vertical="center"/>
      <protection hidden="1"/>
    </xf>
    <xf numFmtId="4" fontId="16" fillId="0" borderId="0" xfId="0" applyNumberFormat="1" applyFont="1" applyBorder="1" applyAlignment="1" applyProtection="1">
      <alignment vertical="center"/>
      <protection hidden="1"/>
    </xf>
    <xf numFmtId="165" fontId="16" fillId="0" borderId="0" xfId="1" applyNumberFormat="1" applyFont="1" applyBorder="1" applyAlignment="1" applyProtection="1">
      <alignment horizontal="center" vertical="center"/>
      <protection hidden="1"/>
    </xf>
    <xf numFmtId="166" fontId="16" fillId="0" borderId="0" xfId="3" applyNumberFormat="1" applyFont="1" applyBorder="1" applyAlignment="1" applyProtection="1">
      <alignment horizontal="center" vertical="center"/>
      <protection hidden="1"/>
    </xf>
    <xf numFmtId="165" fontId="16" fillId="0" borderId="0" xfId="1" applyNumberFormat="1" applyFont="1" applyBorder="1" applyAlignment="1" applyProtection="1">
      <alignment vertical="center"/>
      <protection hidden="1"/>
    </xf>
    <xf numFmtId="0" fontId="13" fillId="0" borderId="0" xfId="0" applyFont="1" applyAlignment="1">
      <alignment vertical="center" wrapText="1" shrinkToFit="1"/>
    </xf>
    <xf numFmtId="165" fontId="16" fillId="0" borderId="1" xfId="1" applyNumberFormat="1" applyFont="1" applyBorder="1" applyAlignment="1" applyProtection="1">
      <alignment horizontal="center" vertical="center"/>
      <protection hidden="1"/>
    </xf>
    <xf numFmtId="4" fontId="16" fillId="0" borderId="35" xfId="0" applyNumberFormat="1" applyFont="1" applyBorder="1" applyAlignment="1" applyProtection="1">
      <alignment vertical="center"/>
      <protection hidden="1"/>
    </xf>
    <xf numFmtId="165" fontId="16" fillId="0" borderId="6" xfId="1" applyNumberFormat="1" applyFont="1" applyBorder="1" applyAlignment="1" applyProtection="1">
      <alignment horizontal="center" vertical="center"/>
      <protection hidden="1"/>
    </xf>
    <xf numFmtId="4" fontId="16" fillId="0" borderId="6" xfId="0" applyNumberFormat="1" applyFont="1" applyBorder="1" applyAlignment="1" applyProtection="1">
      <alignment horizontal="center" vertical="center"/>
      <protection hidden="1"/>
    </xf>
    <xf numFmtId="44" fontId="15" fillId="2" borderId="10" xfId="2" applyNumberFormat="1" applyFont="1" applyFill="1" applyBorder="1" applyAlignment="1" applyProtection="1">
      <alignment horizontal="center" vertical="center"/>
      <protection hidden="1"/>
    </xf>
    <xf numFmtId="4" fontId="16" fillId="0" borderId="0" xfId="0" applyNumberFormat="1" applyFont="1" applyBorder="1" applyAlignment="1" applyProtection="1">
      <alignment horizontal="center" vertical="center"/>
      <protection hidden="1"/>
    </xf>
    <xf numFmtId="165" fontId="16" fillId="0" borderId="0" xfId="1" applyNumberFormat="1" applyFont="1" applyAlignment="1" applyProtection="1">
      <alignment vertical="center"/>
      <protection hidden="1"/>
    </xf>
    <xf numFmtId="44" fontId="9" fillId="0" borderId="1" xfId="0" applyNumberFormat="1" applyFont="1" applyBorder="1" applyAlignment="1">
      <alignment horizontal="center"/>
    </xf>
    <xf numFmtId="44" fontId="10" fillId="0" borderId="1" xfId="1" applyFont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0" fillId="0" borderId="0" xfId="0" applyAlignment="1">
      <alignment horizontal="center"/>
    </xf>
    <xf numFmtId="44" fontId="10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15" fillId="2" borderId="8" xfId="0" applyNumberFormat="1" applyFont="1" applyFill="1" applyBorder="1" applyAlignment="1" applyProtection="1">
      <alignment horizontal="center" vertical="center"/>
      <protection hidden="1"/>
    </xf>
    <xf numFmtId="4" fontId="15" fillId="2" borderId="9" xfId="0" applyNumberFormat="1" applyFont="1" applyFill="1" applyBorder="1" applyAlignment="1" applyProtection="1">
      <alignment horizontal="center" vertical="center"/>
      <protection hidden="1"/>
    </xf>
    <xf numFmtId="4" fontId="15" fillId="2" borderId="10" xfId="0" applyNumberFormat="1" applyFont="1" applyFill="1" applyBorder="1" applyAlignment="1" applyProtection="1">
      <alignment horizontal="center" vertical="center"/>
      <protection hidden="1"/>
    </xf>
    <xf numFmtId="4" fontId="15" fillId="2" borderId="27" xfId="0" applyNumberFormat="1" applyFont="1" applyFill="1" applyBorder="1" applyAlignment="1" applyProtection="1">
      <alignment horizontal="center" vertical="center"/>
      <protection hidden="1"/>
    </xf>
    <xf numFmtId="4" fontId="15" fillId="2" borderId="28" xfId="0" applyNumberFormat="1" applyFont="1" applyFill="1" applyBorder="1" applyAlignment="1" applyProtection="1">
      <alignment horizontal="center" vertical="center"/>
      <protection hidden="1"/>
    </xf>
    <xf numFmtId="9" fontId="15" fillId="0" borderId="28" xfId="3" applyFont="1" applyBorder="1" applyAlignment="1" applyProtection="1">
      <alignment horizontal="center" vertical="center"/>
      <protection hidden="1"/>
    </xf>
    <xf numFmtId="9" fontId="15" fillId="0" borderId="29" xfId="3" applyFont="1" applyBorder="1" applyAlignment="1" applyProtection="1">
      <alignment horizontal="center" vertical="center"/>
      <protection hidden="1"/>
    </xf>
    <xf numFmtId="9" fontId="16" fillId="0" borderId="6" xfId="3" applyFont="1" applyBorder="1" applyAlignment="1" applyProtection="1">
      <alignment horizontal="center" vertical="center"/>
      <protection hidden="1"/>
    </xf>
    <xf numFmtId="9" fontId="16" fillId="0" borderId="36" xfId="3" applyFont="1" applyBorder="1" applyAlignment="1" applyProtection="1">
      <alignment horizontal="center" vertical="center"/>
      <protection hidden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textRotation="90"/>
    </xf>
    <xf numFmtId="0" fontId="14" fillId="2" borderId="19" xfId="0" applyFont="1" applyFill="1" applyBorder="1" applyAlignment="1">
      <alignment horizontal="center" vertical="center" textRotation="90"/>
    </xf>
    <xf numFmtId="0" fontId="14" fillId="2" borderId="24" xfId="0" applyFont="1" applyFill="1" applyBorder="1" applyAlignment="1">
      <alignment horizontal="center" vertical="center" textRotation="90"/>
    </xf>
    <xf numFmtId="4" fontId="15" fillId="2" borderId="27" xfId="0" applyNumberFormat="1" applyFont="1" applyFill="1" applyBorder="1" applyAlignment="1" applyProtection="1">
      <alignment horizontal="center" vertical="center" wrapText="1"/>
      <protection hidden="1"/>
    </xf>
    <xf numFmtId="4" fontId="15" fillId="2" borderId="28" xfId="0" applyNumberFormat="1" applyFont="1" applyFill="1" applyBorder="1" applyAlignment="1" applyProtection="1">
      <alignment horizontal="center" vertical="center" wrapText="1"/>
      <protection hidden="1"/>
    </xf>
    <xf numFmtId="4" fontId="15" fillId="2" borderId="8" xfId="0" applyNumberFormat="1" applyFont="1" applyFill="1" applyBorder="1" applyAlignment="1" applyProtection="1">
      <alignment horizontal="center" vertical="center" wrapText="1" shrinkToFit="1"/>
      <protection hidden="1"/>
    </xf>
    <xf numFmtId="4" fontId="15" fillId="2" borderId="9" xfId="0" applyNumberFormat="1" applyFont="1" applyFill="1" applyBorder="1" applyAlignment="1" applyProtection="1">
      <alignment horizontal="center" vertical="center" wrapText="1" shrinkToFit="1"/>
      <protection hidden="1"/>
    </xf>
    <xf numFmtId="4" fontId="15" fillId="2" borderId="10" xfId="0" applyNumberFormat="1" applyFont="1" applyFill="1" applyBorder="1" applyAlignment="1" applyProtection="1">
      <alignment horizontal="center" vertical="center" wrapText="1" shrinkToFit="1"/>
      <protection hidden="1"/>
    </xf>
    <xf numFmtId="9" fontId="16" fillId="0" borderId="5" xfId="3" applyFont="1" applyBorder="1" applyAlignment="1" applyProtection="1">
      <alignment horizontal="center" vertical="center"/>
      <protection hidden="1"/>
    </xf>
    <xf numFmtId="9" fontId="16" fillId="0" borderId="31" xfId="3" applyFont="1" applyBorder="1" applyAlignment="1" applyProtection="1">
      <alignment horizontal="center" vertical="center"/>
      <protection hidden="1"/>
    </xf>
    <xf numFmtId="9" fontId="16" fillId="0" borderId="1" xfId="3" applyFont="1" applyBorder="1" applyAlignment="1" applyProtection="1">
      <alignment horizontal="center" vertical="center"/>
      <protection hidden="1"/>
    </xf>
    <xf numFmtId="9" fontId="16" fillId="0" borderId="20" xfId="3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9" fillId="2" borderId="11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left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19" fillId="2" borderId="22" xfId="0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left" vertical="center" wrapText="1"/>
    </xf>
  </cellXfs>
  <cellStyles count="4">
    <cellStyle name="Moeda" xfId="1" builtinId="4"/>
    <cellStyle name="Normal" xfId="0" builtinId="0"/>
    <cellStyle name="Porcentagem" xfId="3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"/>
  <sheetViews>
    <sheetView zoomScale="106" zoomScaleNormal="106" workbookViewId="0">
      <selection activeCell="D20" sqref="D20"/>
    </sheetView>
  </sheetViews>
  <sheetFormatPr defaultRowHeight="15" x14ac:dyDescent="0.25"/>
  <cols>
    <col min="2" max="2" width="16.7109375" customWidth="1"/>
    <col min="3" max="3" width="6.42578125" customWidth="1"/>
    <col min="4" max="4" width="51.85546875" customWidth="1"/>
    <col min="5" max="5" width="17.140625" customWidth="1"/>
    <col min="6" max="6" width="11.85546875" customWidth="1"/>
    <col min="7" max="7" width="19.7109375" customWidth="1"/>
    <col min="8" max="8" width="19.42578125" customWidth="1"/>
  </cols>
  <sheetData>
    <row r="1" spans="2:8" x14ac:dyDescent="0.25">
      <c r="C1" s="11"/>
    </row>
    <row r="2" spans="2:8" x14ac:dyDescent="0.25">
      <c r="C2" s="11"/>
    </row>
    <row r="3" spans="2:8" x14ac:dyDescent="0.25">
      <c r="B3" s="78" t="s">
        <v>44</v>
      </c>
      <c r="C3" s="79"/>
      <c r="D3" s="79"/>
      <c r="E3" s="79"/>
      <c r="F3" s="79"/>
      <c r="G3" s="79"/>
      <c r="H3" s="80"/>
    </row>
    <row r="4" spans="2:8" x14ac:dyDescent="0.25">
      <c r="B4" s="26" t="s">
        <v>12</v>
      </c>
      <c r="C4" s="27"/>
      <c r="D4" s="27"/>
      <c r="E4" s="22"/>
      <c r="F4" s="22"/>
      <c r="G4" s="22"/>
      <c r="H4" s="23"/>
    </row>
    <row r="5" spans="2:8" x14ac:dyDescent="0.25">
      <c r="B5" s="25" t="s">
        <v>13</v>
      </c>
      <c r="C5" s="12" t="s">
        <v>0</v>
      </c>
      <c r="D5" s="12" t="s">
        <v>1</v>
      </c>
      <c r="E5" s="12" t="s">
        <v>5</v>
      </c>
      <c r="F5" s="12" t="s">
        <v>2</v>
      </c>
      <c r="G5" s="13" t="s">
        <v>4</v>
      </c>
      <c r="H5" s="13" t="s">
        <v>3</v>
      </c>
    </row>
    <row r="6" spans="2:8" x14ac:dyDescent="0.25">
      <c r="B6" s="81" t="s">
        <v>14</v>
      </c>
      <c r="C6" s="12">
        <v>1</v>
      </c>
      <c r="D6" s="19"/>
      <c r="E6" s="20"/>
      <c r="F6" s="20"/>
      <c r="G6" s="21">
        <v>0</v>
      </c>
      <c r="H6" s="21">
        <v>0</v>
      </c>
    </row>
    <row r="7" spans="2:8" x14ac:dyDescent="0.25">
      <c r="B7" s="82"/>
      <c r="C7" s="15">
        <v>2</v>
      </c>
      <c r="D7" s="19"/>
      <c r="E7" s="15"/>
      <c r="F7" s="15"/>
      <c r="G7" s="17">
        <v>0</v>
      </c>
      <c r="H7" s="17">
        <f>F7*G7</f>
        <v>0</v>
      </c>
    </row>
    <row r="8" spans="2:8" x14ac:dyDescent="0.25">
      <c r="B8" s="83"/>
      <c r="C8" s="15">
        <v>3</v>
      </c>
      <c r="D8" s="16"/>
      <c r="E8" s="15"/>
      <c r="F8" s="15"/>
      <c r="G8" s="17">
        <v>0</v>
      </c>
      <c r="H8" s="17">
        <f>F8*G8</f>
        <v>0</v>
      </c>
    </row>
    <row r="9" spans="2:8" x14ac:dyDescent="0.25">
      <c r="B9" s="8"/>
      <c r="C9" s="77" t="s">
        <v>6</v>
      </c>
      <c r="D9" s="77"/>
      <c r="E9" s="77"/>
      <c r="F9" s="77"/>
      <c r="G9" s="77"/>
      <c r="H9" s="9">
        <f>SUM(H6:H8)</f>
        <v>0</v>
      </c>
    </row>
    <row r="10" spans="2:8" x14ac:dyDescent="0.25">
      <c r="B10" s="8"/>
      <c r="C10" s="77" t="s">
        <v>7</v>
      </c>
      <c r="D10" s="77"/>
      <c r="E10" s="77"/>
      <c r="F10" s="77"/>
      <c r="G10" s="77"/>
      <c r="H10" s="71">
        <v>8367</v>
      </c>
    </row>
    <row r="11" spans="2:8" x14ac:dyDescent="0.25">
      <c r="B11" s="8"/>
      <c r="C11" s="77" t="s">
        <v>11</v>
      </c>
      <c r="D11" s="77"/>
      <c r="E11" s="77"/>
      <c r="F11" s="77"/>
      <c r="G11" s="77"/>
      <c r="H11" s="9">
        <v>1633</v>
      </c>
    </row>
    <row r="12" spans="2:8" x14ac:dyDescent="0.25">
      <c r="B12" s="8"/>
      <c r="C12" s="77" t="s">
        <v>8</v>
      </c>
      <c r="D12" s="77"/>
      <c r="E12" s="77"/>
      <c r="F12" s="77"/>
      <c r="G12" s="77"/>
      <c r="H12" s="18">
        <v>10000</v>
      </c>
    </row>
    <row r="13" spans="2:8" x14ac:dyDescent="0.25">
      <c r="B13" s="74"/>
      <c r="C13" s="74"/>
      <c r="D13" s="74"/>
      <c r="E13" s="74"/>
      <c r="F13" s="74"/>
      <c r="G13" s="2"/>
      <c r="H13" s="14"/>
    </row>
    <row r="14" spans="2:8" ht="15.75" x14ac:dyDescent="0.25">
      <c r="B14" s="74"/>
      <c r="C14" s="4"/>
      <c r="D14" s="5" t="s">
        <v>43</v>
      </c>
      <c r="E14" s="5"/>
      <c r="F14" s="5"/>
      <c r="G14" s="4"/>
      <c r="H14" s="4"/>
    </row>
    <row r="15" spans="2:8" ht="15.75" x14ac:dyDescent="0.25">
      <c r="B15" s="74"/>
      <c r="C15" s="3"/>
      <c r="D15" s="6" t="s">
        <v>9</v>
      </c>
      <c r="E15" s="7" t="s">
        <v>10</v>
      </c>
      <c r="F15" s="1"/>
      <c r="G15" s="74"/>
      <c r="H15" s="3"/>
    </row>
    <row r="16" spans="2:8" x14ac:dyDescent="0.25">
      <c r="C16" s="10"/>
    </row>
    <row r="17" spans="2:6" x14ac:dyDescent="0.25">
      <c r="B17" s="28" t="s">
        <v>15</v>
      </c>
      <c r="C17" s="29"/>
      <c r="D17" s="28"/>
      <c r="E17" s="28"/>
      <c r="F17" s="28"/>
    </row>
  </sheetData>
  <mergeCells count="6">
    <mergeCell ref="C12:G12"/>
    <mergeCell ref="B3:H3"/>
    <mergeCell ref="B6:B8"/>
    <mergeCell ref="C9:G9"/>
    <mergeCell ref="C10:G10"/>
    <mergeCell ref="C11:G11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D17" sqref="D17"/>
    </sheetView>
  </sheetViews>
  <sheetFormatPr defaultRowHeight="15" x14ac:dyDescent="0.25"/>
  <cols>
    <col min="3" max="3" width="32.140625" customWidth="1"/>
    <col min="4" max="4" width="16" customWidth="1"/>
    <col min="5" max="5" width="18.42578125" customWidth="1"/>
    <col min="6" max="6" width="22.28515625" customWidth="1"/>
    <col min="7" max="7" width="21.5703125" customWidth="1"/>
  </cols>
  <sheetData>
    <row r="2" spans="1:7" x14ac:dyDescent="0.25">
      <c r="A2" s="78" t="s">
        <v>44</v>
      </c>
      <c r="B2" s="79"/>
      <c r="C2" s="79"/>
      <c r="D2" s="79"/>
      <c r="E2" s="79"/>
      <c r="F2" s="79"/>
      <c r="G2" s="80"/>
    </row>
    <row r="3" spans="1:7" x14ac:dyDescent="0.25">
      <c r="A3" s="26" t="s">
        <v>12</v>
      </c>
      <c r="B3" s="27"/>
      <c r="C3" s="27"/>
      <c r="D3" s="22"/>
      <c r="E3" s="22"/>
      <c r="F3" s="22"/>
      <c r="G3" s="23"/>
    </row>
    <row r="4" spans="1:7" x14ac:dyDescent="0.25">
      <c r="A4" s="30" t="s">
        <v>13</v>
      </c>
      <c r="B4" s="12" t="s">
        <v>0</v>
      </c>
      <c r="C4" s="12" t="s">
        <v>1</v>
      </c>
      <c r="D4" s="12" t="s">
        <v>5</v>
      </c>
      <c r="E4" s="12" t="s">
        <v>2</v>
      </c>
      <c r="F4" s="13" t="s">
        <v>4</v>
      </c>
      <c r="G4" s="13" t="s">
        <v>3</v>
      </c>
    </row>
    <row r="5" spans="1:7" x14ac:dyDescent="0.25">
      <c r="A5" s="81" t="s">
        <v>14</v>
      </c>
      <c r="B5" s="12">
        <v>1</v>
      </c>
      <c r="C5" s="19"/>
      <c r="D5" s="20"/>
      <c r="E5" s="20"/>
      <c r="F5" s="21">
        <v>0</v>
      </c>
      <c r="G5" s="21">
        <v>0</v>
      </c>
    </row>
    <row r="6" spans="1:7" x14ac:dyDescent="0.25">
      <c r="A6" s="82"/>
      <c r="B6" s="15">
        <v>2</v>
      </c>
      <c r="C6" s="19"/>
      <c r="D6" s="15"/>
      <c r="E6" s="15"/>
      <c r="F6" s="17">
        <v>0</v>
      </c>
      <c r="G6" s="17">
        <f>E6*F6</f>
        <v>0</v>
      </c>
    </row>
    <row r="7" spans="1:7" x14ac:dyDescent="0.25">
      <c r="A7" s="83"/>
      <c r="B7" s="15">
        <v>3</v>
      </c>
      <c r="C7" s="16"/>
      <c r="D7" s="15"/>
      <c r="E7" s="15"/>
      <c r="F7" s="17">
        <v>0</v>
      </c>
      <c r="G7" s="17">
        <f>E7*F7</f>
        <v>0</v>
      </c>
    </row>
    <row r="8" spans="1:7" x14ac:dyDescent="0.25">
      <c r="A8" s="8"/>
      <c r="B8" s="77" t="s">
        <v>16</v>
      </c>
      <c r="C8" s="77"/>
      <c r="D8" s="77"/>
      <c r="E8" s="77"/>
      <c r="F8" s="77"/>
      <c r="G8" s="71">
        <v>10000</v>
      </c>
    </row>
    <row r="9" spans="1:7" x14ac:dyDescent="0.25">
      <c r="A9" s="76"/>
      <c r="B9" s="76"/>
      <c r="C9" s="76"/>
      <c r="D9" s="76"/>
      <c r="E9" s="76"/>
      <c r="F9" s="2"/>
      <c r="G9" s="14"/>
    </row>
    <row r="10" spans="1:7" ht="15.75" x14ac:dyDescent="0.25">
      <c r="A10" s="76"/>
      <c r="B10" s="4"/>
      <c r="C10" s="5"/>
      <c r="D10" s="5"/>
      <c r="E10" s="5"/>
      <c r="F10" s="4"/>
      <c r="G10" s="4"/>
    </row>
    <row r="11" spans="1:7" ht="15.75" x14ac:dyDescent="0.25">
      <c r="A11" s="76"/>
      <c r="B11" s="3"/>
      <c r="C11" s="6"/>
      <c r="D11" s="7"/>
      <c r="E11" s="1"/>
      <c r="F11" s="76"/>
      <c r="G11" s="3"/>
    </row>
    <row r="12" spans="1:7" x14ac:dyDescent="0.25">
      <c r="B12" s="10"/>
    </row>
    <row r="13" spans="1:7" x14ac:dyDescent="0.25">
      <c r="A13" s="28" t="s">
        <v>15</v>
      </c>
      <c r="B13" s="29"/>
      <c r="C13" s="28"/>
      <c r="D13" s="28"/>
      <c r="E13" s="28"/>
    </row>
  </sheetData>
  <mergeCells count="3">
    <mergeCell ref="B8:F8"/>
    <mergeCell ref="A2:G2"/>
    <mergeCell ref="A5:A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7" workbookViewId="0">
      <selection activeCell="G25" sqref="G25"/>
    </sheetView>
  </sheetViews>
  <sheetFormatPr defaultRowHeight="15" x14ac:dyDescent="0.25"/>
  <cols>
    <col min="2" max="2" width="28.5703125" customWidth="1"/>
    <col min="3" max="3" width="20.7109375" customWidth="1"/>
    <col min="4" max="4" width="17.85546875" customWidth="1"/>
    <col min="5" max="5" width="15.5703125" customWidth="1"/>
    <col min="6" max="6" width="23.42578125" customWidth="1"/>
    <col min="7" max="7" width="21.28515625" customWidth="1"/>
  </cols>
  <sheetData>
    <row r="1" spans="1:10" x14ac:dyDescent="0.25">
      <c r="A1" s="78" t="s">
        <v>41</v>
      </c>
      <c r="B1" s="79"/>
      <c r="C1" s="79"/>
      <c r="D1" s="79"/>
      <c r="E1" s="79"/>
      <c r="F1" s="79"/>
      <c r="G1" s="80"/>
    </row>
    <row r="2" spans="1:10" x14ac:dyDescent="0.25">
      <c r="A2" s="26" t="s">
        <v>12</v>
      </c>
      <c r="B2" s="27"/>
      <c r="C2" s="27"/>
      <c r="D2" s="22"/>
      <c r="E2" s="22"/>
      <c r="F2" s="22"/>
      <c r="G2" s="23"/>
    </row>
    <row r="3" spans="1:10" x14ac:dyDescent="0.25">
      <c r="A3" s="25" t="s">
        <v>13</v>
      </c>
      <c r="B3" s="12" t="s">
        <v>0</v>
      </c>
      <c r="C3" s="12" t="s">
        <v>1</v>
      </c>
      <c r="D3" s="12" t="s">
        <v>5</v>
      </c>
      <c r="E3" s="12" t="s">
        <v>2</v>
      </c>
      <c r="F3" s="13" t="s">
        <v>4</v>
      </c>
      <c r="G3" s="13" t="s">
        <v>3</v>
      </c>
    </row>
    <row r="4" spans="1:10" x14ac:dyDescent="0.25">
      <c r="A4" s="81" t="s">
        <v>14</v>
      </c>
      <c r="B4" s="12">
        <v>1</v>
      </c>
      <c r="C4" s="19"/>
      <c r="D4" s="20"/>
      <c r="E4" s="20"/>
      <c r="F4" s="21">
        <v>0</v>
      </c>
      <c r="G4" s="21">
        <v>0</v>
      </c>
    </row>
    <row r="5" spans="1:10" x14ac:dyDescent="0.25">
      <c r="A5" s="82"/>
      <c r="B5" s="15">
        <v>2</v>
      </c>
      <c r="C5" s="19"/>
      <c r="D5" s="15"/>
      <c r="E5" s="15"/>
      <c r="F5" s="17">
        <v>0</v>
      </c>
      <c r="G5" s="17">
        <f>E5*F5</f>
        <v>0</v>
      </c>
    </row>
    <row r="6" spans="1:10" x14ac:dyDescent="0.25">
      <c r="A6" s="83"/>
      <c r="B6" s="15">
        <v>3</v>
      </c>
      <c r="C6" s="16"/>
      <c r="D6" s="15"/>
      <c r="E6" s="15"/>
      <c r="F6" s="17">
        <v>0</v>
      </c>
      <c r="G6" s="17">
        <f>E6*F6</f>
        <v>0</v>
      </c>
    </row>
    <row r="7" spans="1:10" x14ac:dyDescent="0.25">
      <c r="A7" s="8"/>
      <c r="B7" s="77" t="s">
        <v>7</v>
      </c>
      <c r="C7" s="77"/>
      <c r="D7" s="77"/>
      <c r="E7" s="77"/>
      <c r="F7" s="77"/>
      <c r="G7" s="71">
        <v>3140.71</v>
      </c>
    </row>
    <row r="8" spans="1:10" x14ac:dyDescent="0.25">
      <c r="A8" s="8"/>
      <c r="B8" s="77" t="s">
        <v>39</v>
      </c>
      <c r="C8" s="77"/>
      <c r="D8" s="77"/>
      <c r="E8" s="77"/>
      <c r="F8" s="77"/>
      <c r="G8" s="70">
        <f>C17+C18+C19</f>
        <v>1859.2889</v>
      </c>
    </row>
    <row r="9" spans="1:10" x14ac:dyDescent="0.25">
      <c r="A9" s="107" t="s">
        <v>42</v>
      </c>
      <c r="B9" s="108"/>
      <c r="C9" s="108"/>
      <c r="D9" s="108"/>
      <c r="E9" s="108"/>
      <c r="F9" s="109"/>
      <c r="G9" s="75">
        <f>G7+G8</f>
        <v>4999.9989000000005</v>
      </c>
    </row>
    <row r="10" spans="1:10" x14ac:dyDescent="0.25">
      <c r="A10" s="24"/>
      <c r="B10" s="24"/>
      <c r="C10" s="24"/>
      <c r="D10" s="24"/>
      <c r="E10" s="24"/>
      <c r="F10" s="2"/>
      <c r="G10" s="14"/>
    </row>
    <row r="11" spans="1:10" ht="15.75" x14ac:dyDescent="0.25">
      <c r="A11" s="28" t="s">
        <v>40</v>
      </c>
      <c r="B11" s="29"/>
      <c r="C11" s="28"/>
      <c r="D11" s="28"/>
      <c r="E11" s="28"/>
      <c r="G11" s="4"/>
    </row>
    <row r="12" spans="1:10" ht="15.75" x14ac:dyDescent="0.25">
      <c r="A12" s="24"/>
      <c r="B12" s="3"/>
      <c r="C12" s="6"/>
      <c r="D12" s="7"/>
      <c r="E12" s="1"/>
      <c r="F12" s="24"/>
      <c r="G12" s="3"/>
    </row>
    <row r="13" spans="1:10" x14ac:dyDescent="0.25">
      <c r="A13" s="72" t="s">
        <v>38</v>
      </c>
      <c r="B13" s="73"/>
      <c r="C13" s="72"/>
      <c r="D13" s="72"/>
      <c r="E13" s="72"/>
    </row>
    <row r="15" spans="1:10" ht="15.75" thickBot="1" x14ac:dyDescent="0.3"/>
    <row r="16" spans="1:10" ht="15.75" thickBot="1" x14ac:dyDescent="0.3">
      <c r="A16" s="93" t="s">
        <v>17</v>
      </c>
      <c r="B16" s="94"/>
      <c r="C16" s="31">
        <v>5000</v>
      </c>
      <c r="D16" s="32"/>
      <c r="E16" s="110" t="s">
        <v>18</v>
      </c>
      <c r="F16" s="111"/>
      <c r="G16" s="111"/>
      <c r="H16" s="111"/>
      <c r="I16" s="111"/>
      <c r="J16" s="112"/>
    </row>
    <row r="17" spans="1:10" x14ac:dyDescent="0.25">
      <c r="A17" s="95" t="s">
        <v>19</v>
      </c>
      <c r="B17" s="33" t="s">
        <v>20</v>
      </c>
      <c r="C17" s="34">
        <f>IF(C16&lt;=B32,C16*E32,IF(C16&lt;=D33,C16*E33,IF(C16&lt;=D34,C16*E34,IF(C16&gt;D34,F35,))))</f>
        <v>334.28889999999996</v>
      </c>
      <c r="D17" s="32"/>
      <c r="E17" s="113"/>
      <c r="F17" s="114"/>
      <c r="G17" s="114"/>
      <c r="H17" s="114"/>
      <c r="I17" s="114"/>
      <c r="J17" s="115"/>
    </row>
    <row r="18" spans="1:10" ht="15.75" thickBot="1" x14ac:dyDescent="0.3">
      <c r="A18" s="96"/>
      <c r="B18" s="35" t="s">
        <v>21</v>
      </c>
      <c r="C18" s="36">
        <f>IF(C16&lt;=B24,0,IF(C16&lt;=D25,C16*E25,IF(C16&lt;=D26,C16*E26,IF(C16&lt;=D27,C16*E27,IF(C16&gt;B28,C16*E28,)))))</f>
        <v>1375</v>
      </c>
      <c r="D18" s="32"/>
      <c r="E18" s="116"/>
      <c r="F18" s="117"/>
      <c r="G18" s="117"/>
      <c r="H18" s="117"/>
      <c r="I18" s="117"/>
      <c r="J18" s="118"/>
    </row>
    <row r="19" spans="1:10" ht="15.75" thickBot="1" x14ac:dyDescent="0.3">
      <c r="A19" s="97"/>
      <c r="B19" s="37" t="s">
        <v>22</v>
      </c>
      <c r="C19" s="38">
        <f>C16*E38</f>
        <v>150</v>
      </c>
      <c r="D19" s="32"/>
      <c r="E19" s="32"/>
      <c r="F19" s="32"/>
      <c r="G19" s="32"/>
      <c r="H19" s="32"/>
      <c r="I19" s="32"/>
      <c r="J19" s="32"/>
    </row>
    <row r="20" spans="1:10" ht="15.75" thickBot="1" x14ac:dyDescent="0.3">
      <c r="A20" s="93" t="s">
        <v>23</v>
      </c>
      <c r="B20" s="94"/>
      <c r="C20" s="39">
        <f>C16-SUM(C17:C19)</f>
        <v>3140.7111</v>
      </c>
      <c r="D20" s="32"/>
      <c r="E20" s="32"/>
      <c r="F20" s="32"/>
      <c r="G20" s="32"/>
      <c r="H20" s="32"/>
      <c r="I20" s="32"/>
      <c r="J20" s="32"/>
    </row>
    <row r="21" spans="1:10" ht="15.75" thickBot="1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5.75" thickBot="1" x14ac:dyDescent="0.3">
      <c r="A22" s="84" t="s">
        <v>24</v>
      </c>
      <c r="B22" s="85"/>
      <c r="C22" s="85"/>
      <c r="D22" s="85"/>
      <c r="E22" s="85"/>
      <c r="F22" s="86"/>
      <c r="G22" s="32"/>
      <c r="H22" s="32"/>
      <c r="I22" s="32"/>
      <c r="J22" s="32"/>
    </row>
    <row r="23" spans="1:10" ht="15.75" thickBot="1" x14ac:dyDescent="0.3">
      <c r="A23" s="98" t="s">
        <v>25</v>
      </c>
      <c r="B23" s="99"/>
      <c r="C23" s="99"/>
      <c r="D23" s="99"/>
      <c r="E23" s="40" t="s">
        <v>26</v>
      </c>
      <c r="F23" s="41" t="s">
        <v>27</v>
      </c>
      <c r="G23" s="42"/>
      <c r="H23" s="42"/>
      <c r="I23" s="42"/>
      <c r="J23" s="42"/>
    </row>
    <row r="24" spans="1:10" x14ac:dyDescent="0.25">
      <c r="A24" s="43" t="s">
        <v>28</v>
      </c>
      <c r="B24" s="44">
        <v>1434.59</v>
      </c>
      <c r="C24" s="45"/>
      <c r="D24" s="44" t="s">
        <v>29</v>
      </c>
      <c r="E24" s="46" t="s">
        <v>29</v>
      </c>
      <c r="F24" s="47" t="s">
        <v>29</v>
      </c>
      <c r="G24" s="32"/>
      <c r="H24" s="32"/>
      <c r="I24" s="32"/>
      <c r="J24" s="32"/>
    </row>
    <row r="25" spans="1:10" x14ac:dyDescent="0.25">
      <c r="A25" s="48" t="s">
        <v>30</v>
      </c>
      <c r="B25" s="49">
        <v>1434.6</v>
      </c>
      <c r="C25" s="50" t="s">
        <v>28</v>
      </c>
      <c r="D25" s="49">
        <v>2150</v>
      </c>
      <c r="E25" s="51">
        <v>7.4999999999999997E-2</v>
      </c>
      <c r="F25" s="52">
        <v>107.59</v>
      </c>
      <c r="G25" s="32"/>
      <c r="H25" s="32"/>
      <c r="I25" s="32"/>
      <c r="J25" s="32"/>
    </row>
    <row r="26" spans="1:10" x14ac:dyDescent="0.25">
      <c r="A26" s="48" t="s">
        <v>30</v>
      </c>
      <c r="B26" s="49">
        <v>2150.0100000000002</v>
      </c>
      <c r="C26" s="50" t="s">
        <v>28</v>
      </c>
      <c r="D26" s="49">
        <v>2866.7</v>
      </c>
      <c r="E26" s="51">
        <v>0.15</v>
      </c>
      <c r="F26" s="52">
        <v>268.83999999999997</v>
      </c>
      <c r="G26" s="32"/>
      <c r="H26" s="32"/>
      <c r="I26" s="32"/>
      <c r="J26" s="32"/>
    </row>
    <row r="27" spans="1:10" x14ac:dyDescent="0.25">
      <c r="A27" s="48" t="s">
        <v>30</v>
      </c>
      <c r="B27" s="49">
        <v>2866.71</v>
      </c>
      <c r="C27" s="50" t="s">
        <v>28</v>
      </c>
      <c r="D27" s="49">
        <v>3582</v>
      </c>
      <c r="E27" s="51">
        <v>0.22500000000000001</v>
      </c>
      <c r="F27" s="52">
        <v>483.84</v>
      </c>
      <c r="G27" s="32"/>
      <c r="H27" s="32"/>
      <c r="I27" s="32"/>
      <c r="J27" s="32"/>
    </row>
    <row r="28" spans="1:10" ht="15.75" thickBot="1" x14ac:dyDescent="0.3">
      <c r="A28" s="53" t="s">
        <v>31</v>
      </c>
      <c r="B28" s="54">
        <v>3582</v>
      </c>
      <c r="C28" s="55"/>
      <c r="D28" s="54" t="s">
        <v>29</v>
      </c>
      <c r="E28" s="56">
        <v>0.27500000000000002</v>
      </c>
      <c r="F28" s="57">
        <v>662.94</v>
      </c>
      <c r="G28" s="32"/>
      <c r="H28" s="32"/>
      <c r="I28" s="32"/>
      <c r="J28" s="32"/>
    </row>
    <row r="29" spans="1:10" ht="15.75" thickBot="1" x14ac:dyDescent="0.3">
      <c r="A29" s="58"/>
      <c r="B29" s="59"/>
      <c r="C29" s="59"/>
      <c r="D29" s="59"/>
      <c r="E29" s="60"/>
      <c r="F29" s="61"/>
      <c r="G29" s="32"/>
      <c r="H29" s="32"/>
      <c r="I29" s="32"/>
      <c r="J29" s="32"/>
    </row>
    <row r="30" spans="1:10" ht="15.75" thickBot="1" x14ac:dyDescent="0.3">
      <c r="A30" s="100" t="s">
        <v>32</v>
      </c>
      <c r="B30" s="101"/>
      <c r="C30" s="101"/>
      <c r="D30" s="101"/>
      <c r="E30" s="101"/>
      <c r="F30" s="102"/>
      <c r="G30" s="62"/>
      <c r="H30" s="62"/>
      <c r="I30" s="62"/>
      <c r="J30" s="62"/>
    </row>
    <row r="31" spans="1:10" ht="15.75" thickBot="1" x14ac:dyDescent="0.3">
      <c r="A31" s="100" t="s">
        <v>33</v>
      </c>
      <c r="B31" s="101"/>
      <c r="C31" s="101"/>
      <c r="D31" s="101"/>
      <c r="E31" s="100" t="s">
        <v>34</v>
      </c>
      <c r="F31" s="102"/>
      <c r="G31" s="62"/>
      <c r="H31" s="62"/>
      <c r="I31" s="62"/>
      <c r="J31" s="62"/>
    </row>
    <row r="32" spans="1:10" x14ac:dyDescent="0.25">
      <c r="A32" s="43" t="s">
        <v>28</v>
      </c>
      <c r="B32" s="45">
        <v>911.7</v>
      </c>
      <c r="C32" s="45"/>
      <c r="D32" s="45"/>
      <c r="E32" s="103">
        <v>0.08</v>
      </c>
      <c r="F32" s="104"/>
      <c r="G32" s="32"/>
      <c r="H32" s="32"/>
      <c r="I32" s="32"/>
      <c r="J32" s="32"/>
    </row>
    <row r="33" spans="1:10" x14ac:dyDescent="0.25">
      <c r="A33" s="48" t="s">
        <v>30</v>
      </c>
      <c r="B33" s="63">
        <v>911.71</v>
      </c>
      <c r="C33" s="50" t="s">
        <v>28</v>
      </c>
      <c r="D33" s="63">
        <v>1519.5</v>
      </c>
      <c r="E33" s="105">
        <v>0.09</v>
      </c>
      <c r="F33" s="106"/>
      <c r="G33" s="32"/>
      <c r="H33" s="32"/>
      <c r="I33" s="32"/>
      <c r="J33" s="32"/>
    </row>
    <row r="34" spans="1:10" ht="15.75" thickBot="1" x14ac:dyDescent="0.3">
      <c r="A34" s="64" t="s">
        <v>35</v>
      </c>
      <c r="B34" s="65">
        <v>1519.51</v>
      </c>
      <c r="C34" s="66" t="s">
        <v>28</v>
      </c>
      <c r="D34" s="65">
        <v>3038.99</v>
      </c>
      <c r="E34" s="91">
        <v>0.11</v>
      </c>
      <c r="F34" s="92"/>
      <c r="G34" s="32"/>
      <c r="H34" s="32"/>
      <c r="I34" s="32"/>
      <c r="J34" s="32"/>
    </row>
    <row r="35" spans="1:10" ht="15.75" thickBot="1" x14ac:dyDescent="0.3">
      <c r="A35" s="84" t="s">
        <v>36</v>
      </c>
      <c r="B35" s="85"/>
      <c r="C35" s="85"/>
      <c r="D35" s="85"/>
      <c r="E35" s="85"/>
      <c r="F35" s="67">
        <f>D34*E34</f>
        <v>334.28889999999996</v>
      </c>
      <c r="G35" s="32"/>
      <c r="H35" s="32"/>
      <c r="I35" s="32"/>
      <c r="J35" s="32"/>
    </row>
    <row r="36" spans="1:10" ht="15.75" thickBot="1" x14ac:dyDescent="0.3">
      <c r="A36" s="68"/>
      <c r="B36" s="68"/>
      <c r="C36" s="68"/>
      <c r="D36" s="68"/>
      <c r="E36" s="68"/>
      <c r="F36" s="69"/>
      <c r="G36" s="32"/>
      <c r="H36" s="32"/>
      <c r="I36" s="32"/>
      <c r="J36" s="32"/>
    </row>
    <row r="37" spans="1:10" ht="15.75" thickBot="1" x14ac:dyDescent="0.3">
      <c r="A37" s="84" t="s">
        <v>37</v>
      </c>
      <c r="B37" s="85"/>
      <c r="C37" s="85"/>
      <c r="D37" s="85"/>
      <c r="E37" s="85"/>
      <c r="F37" s="86"/>
      <c r="G37" s="32"/>
      <c r="H37" s="32"/>
      <c r="I37" s="32"/>
      <c r="J37" s="32"/>
    </row>
    <row r="38" spans="1:10" ht="15.75" thickBot="1" x14ac:dyDescent="0.3">
      <c r="A38" s="87" t="s">
        <v>34</v>
      </c>
      <c r="B38" s="88"/>
      <c r="C38" s="88"/>
      <c r="D38" s="88"/>
      <c r="E38" s="89">
        <v>0.03</v>
      </c>
      <c r="F38" s="90"/>
      <c r="G38" s="32"/>
      <c r="H38" s="32"/>
      <c r="I38" s="32"/>
      <c r="J38" s="32"/>
    </row>
  </sheetData>
  <protectedRanges>
    <protectedRange sqref="C16" name="Intervalo1"/>
  </protectedRanges>
  <mergeCells count="21">
    <mergeCell ref="E33:F33"/>
    <mergeCell ref="A1:G1"/>
    <mergeCell ref="A4:A6"/>
    <mergeCell ref="B8:F8"/>
    <mergeCell ref="B7:F7"/>
    <mergeCell ref="A9:F9"/>
    <mergeCell ref="A23:D23"/>
    <mergeCell ref="A30:F30"/>
    <mergeCell ref="A31:D31"/>
    <mergeCell ref="E31:F31"/>
    <mergeCell ref="E32:F32"/>
    <mergeCell ref="A16:B16"/>
    <mergeCell ref="E16:J18"/>
    <mergeCell ref="A17:A19"/>
    <mergeCell ref="A20:B20"/>
    <mergeCell ref="A22:F22"/>
    <mergeCell ref="A35:E35"/>
    <mergeCell ref="A37:F37"/>
    <mergeCell ref="A38:D38"/>
    <mergeCell ref="E38:F38"/>
    <mergeCell ref="E34:F3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P. JURÍDICA</vt:lpstr>
      <vt:lpstr>PLANILHA MEI</vt:lpstr>
      <vt:lpstr>PLANILHA P. FÍSICA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Prefeitura Municipal de Rio das Ostras</cp:lastModifiedBy>
  <cp:lastPrinted>2019-02-11T19:54:39Z</cp:lastPrinted>
  <dcterms:created xsi:type="dcterms:W3CDTF">2018-12-06T16:03:44Z</dcterms:created>
  <dcterms:modified xsi:type="dcterms:W3CDTF">2019-06-24T19:27:44Z</dcterms:modified>
</cp:coreProperties>
</file>