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lanilhas pesquisas\"/>
    </mc:Choice>
  </mc:AlternateContent>
  <xr:revisionPtr revIDLastSave="0" documentId="14_{F0C0E1DF-7FA7-41CA-BFE7-F960A2AF0F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OCOLATE" sheetId="1" r:id="rId1"/>
    <sheet name="PEIXARI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" i="3" l="1"/>
  <c r="N21" i="3"/>
  <c r="N20" i="3"/>
  <c r="N19" i="3"/>
  <c r="N17" i="3"/>
  <c r="N16" i="3"/>
  <c r="N15" i="3"/>
  <c r="N14" i="3"/>
  <c r="N13" i="3"/>
  <c r="N12" i="3"/>
  <c r="N11" i="3"/>
  <c r="N10" i="3"/>
  <c r="N9" i="3"/>
  <c r="K9" i="1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O19" i="3" l="1"/>
  <c r="P19" i="3" s="1"/>
  <c r="O12" i="3"/>
  <c r="P12" i="3" s="1"/>
  <c r="O20" i="3"/>
  <c r="P20" i="3" s="1"/>
  <c r="O15" i="3"/>
  <c r="P15" i="3" s="1"/>
  <c r="O10" i="3"/>
  <c r="P10" i="3" s="1"/>
  <c r="O18" i="3"/>
  <c r="P18" i="3" s="1"/>
  <c r="O9" i="3"/>
  <c r="P9" i="3" s="1"/>
  <c r="O21" i="3"/>
  <c r="P21" i="3" s="1"/>
  <c r="O17" i="3"/>
  <c r="P17" i="3" s="1"/>
  <c r="O13" i="3"/>
  <c r="P13" i="3" s="1"/>
  <c r="O14" i="3"/>
  <c r="P14" i="3" s="1"/>
  <c r="O11" i="3"/>
  <c r="P11" i="3" s="1"/>
  <c r="O16" i="3"/>
  <c r="P16" i="3" s="1"/>
  <c r="J20" i="1" l="1"/>
  <c r="J16" i="1" l="1"/>
  <c r="K16" i="1"/>
  <c r="J17" i="1"/>
  <c r="K17" i="1"/>
  <c r="J18" i="1"/>
  <c r="K18" i="1"/>
  <c r="K20" i="1"/>
  <c r="K21" i="1"/>
  <c r="J22" i="1"/>
  <c r="K22" i="1"/>
  <c r="J23" i="1"/>
  <c r="K23" i="1"/>
  <c r="J24" i="1"/>
  <c r="K24" i="1"/>
  <c r="J26" i="1"/>
  <c r="K26" i="1"/>
  <c r="J27" i="1"/>
  <c r="K27" i="1"/>
  <c r="J28" i="1"/>
  <c r="K28" i="1"/>
  <c r="J29" i="1"/>
  <c r="K29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9" i="1"/>
  <c r="K39" i="1"/>
  <c r="J40" i="1"/>
  <c r="K40" i="1"/>
  <c r="J41" i="1"/>
  <c r="K41" i="1"/>
  <c r="J43" i="1"/>
  <c r="K43" i="1"/>
  <c r="J44" i="1"/>
  <c r="K44" i="1"/>
  <c r="J45" i="1"/>
  <c r="K45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10" i="1"/>
  <c r="K10" i="1"/>
  <c r="J11" i="1"/>
  <c r="K11" i="1"/>
  <c r="J12" i="1"/>
  <c r="K12" i="1"/>
  <c r="J13" i="1"/>
  <c r="K13" i="1"/>
  <c r="J14" i="1"/>
  <c r="K14" i="1"/>
  <c r="J9" i="1"/>
  <c r="L59" i="1" l="1"/>
  <c r="M59" i="1" s="1"/>
  <c r="L58" i="1"/>
  <c r="M58" i="1" s="1"/>
  <c r="L21" i="1"/>
  <c r="M21" i="1" s="1"/>
  <c r="L16" i="1"/>
  <c r="M16" i="1" s="1"/>
  <c r="L29" i="1"/>
  <c r="M29" i="1" s="1"/>
  <c r="L31" i="1"/>
  <c r="M31" i="1" s="1"/>
  <c r="L26" i="1"/>
  <c r="M26" i="1" s="1"/>
  <c r="L17" i="1"/>
  <c r="M17" i="1" s="1"/>
  <c r="L61" i="1"/>
  <c r="M61" i="1" s="1"/>
  <c r="L45" i="1"/>
  <c r="M45" i="1" s="1"/>
  <c r="L27" i="1"/>
  <c r="M27" i="1" s="1"/>
  <c r="L18" i="1"/>
  <c r="M18" i="1" s="1"/>
  <c r="L57" i="1"/>
  <c r="M57" i="1" s="1"/>
  <c r="L39" i="1"/>
  <c r="M39" i="1" s="1"/>
  <c r="L10" i="1"/>
  <c r="M10" i="1" s="1"/>
  <c r="L52" i="1"/>
  <c r="M52" i="1" s="1"/>
  <c r="L43" i="1"/>
  <c r="M43" i="1" s="1"/>
  <c r="L28" i="1"/>
  <c r="M28" i="1" s="1"/>
  <c r="L51" i="1"/>
  <c r="M51" i="1" s="1"/>
  <c r="L32" i="1"/>
  <c r="M32" i="1" s="1"/>
  <c r="L14" i="1"/>
  <c r="M14" i="1" s="1"/>
  <c r="L56" i="1"/>
  <c r="M56" i="1" s="1"/>
  <c r="L50" i="1"/>
  <c r="M50" i="1" s="1"/>
  <c r="L37" i="1"/>
  <c r="M37" i="1" s="1"/>
  <c r="L23" i="1"/>
  <c r="M23" i="1" s="1"/>
  <c r="L13" i="1"/>
  <c r="M13" i="1" s="1"/>
  <c r="L49" i="1"/>
  <c r="M49" i="1" s="1"/>
  <c r="L22" i="1"/>
  <c r="M22" i="1" s="1"/>
  <c r="L12" i="1"/>
  <c r="M12" i="1" s="1"/>
  <c r="L54" i="1"/>
  <c r="M54" i="1" s="1"/>
  <c r="L48" i="1"/>
  <c r="M48" i="1" s="1"/>
  <c r="L11" i="1"/>
  <c r="M11" i="1" s="1"/>
  <c r="L53" i="1"/>
  <c r="M53" i="1" s="1"/>
  <c r="L47" i="1"/>
  <c r="M47" i="1" s="1"/>
  <c r="L20" i="1"/>
  <c r="M20" i="1" s="1"/>
  <c r="L60" i="1"/>
  <c r="M60" i="1" s="1"/>
  <c r="L55" i="1"/>
  <c r="M55" i="1" s="1"/>
  <c r="L44" i="1"/>
  <c r="M44" i="1" s="1"/>
  <c r="L41" i="1"/>
  <c r="M41" i="1" s="1"/>
  <c r="L40" i="1"/>
  <c r="M40" i="1" s="1"/>
  <c r="L36" i="1"/>
  <c r="M36" i="1" s="1"/>
  <c r="L35" i="1"/>
  <c r="M35" i="1" s="1"/>
  <c r="L34" i="1"/>
  <c r="M34" i="1" s="1"/>
  <c r="L33" i="1"/>
  <c r="M33" i="1" s="1"/>
  <c r="L24" i="1"/>
  <c r="M24" i="1" s="1"/>
  <c r="L9" i="1"/>
  <c r="M9" i="1" s="1"/>
</calcChain>
</file>

<file path=xl/sharedStrings.xml><?xml version="1.0" encoding="utf-8"?>
<sst xmlns="http://schemas.openxmlformats.org/spreadsheetml/2006/main" count="212" uniqueCount="101">
  <si>
    <t>EXTRA</t>
  </si>
  <si>
    <t>SUPERBOM</t>
  </si>
  <si>
    <t>AMERICANAS</t>
  </si>
  <si>
    <t>PRINCESA</t>
  </si>
  <si>
    <t>CASA E VIDEO</t>
  </si>
  <si>
    <t>Peso (gramas)</t>
  </si>
  <si>
    <t>ATACADÃO</t>
  </si>
  <si>
    <t>MENOR PREÇO</t>
  </si>
  <si>
    <t>MAIOR PREÇO</t>
  </si>
  <si>
    <t>DIFERENÇA</t>
  </si>
  <si>
    <t>VALOR</t>
  </si>
  <si>
    <t>%</t>
  </si>
  <si>
    <t>NESTLÉ</t>
  </si>
  <si>
    <t>.</t>
  </si>
  <si>
    <t>MAIOR DIFERENÇA EM R$ 30,00</t>
  </si>
  <si>
    <t>MAIOR DIFERENÇA EM % 67</t>
  </si>
  <si>
    <t>KINDER OVO</t>
  </si>
  <si>
    <t>GAROTO</t>
  </si>
  <si>
    <t>FERRERO ROCHER</t>
  </si>
  <si>
    <t>LACTA</t>
  </si>
  <si>
    <t>ARCOR</t>
  </si>
  <si>
    <t>BOMBOM</t>
  </si>
  <si>
    <t>BARRAS DE CHOCOLATE</t>
  </si>
  <si>
    <t>OVO ALPINO AO LEITE</t>
  </si>
  <si>
    <t>OVO CLASSIC  AO LEITE</t>
  </si>
  <si>
    <t>OVO GALAK</t>
  </si>
  <si>
    <t>OVO KIT KAT AO LEITE</t>
  </si>
  <si>
    <t>OVO KIT KAT WHITE</t>
  </si>
  <si>
    <t>OVO PRESTÍGIO</t>
  </si>
  <si>
    <t>OVO MINIONS</t>
  </si>
  <si>
    <t>OVO MUNDO DAS FADAS</t>
  </si>
  <si>
    <t>OVO MUNDO DOS DINOS</t>
  </si>
  <si>
    <t>OVO SERENATA DE AMOR</t>
  </si>
  <si>
    <t>OVO TALENTO CAST. DO PARÁ</t>
  </si>
  <si>
    <t>OVO TALENTO AVELÃ</t>
  </si>
  <si>
    <t>OVO NEGRESCO BRANCO</t>
  </si>
  <si>
    <t>OVO CROCANTE</t>
  </si>
  <si>
    <t>OVO FERRERO ROCHER AO LEITE</t>
  </si>
  <si>
    <t>OVO FERRERO ROCHER DARK</t>
  </si>
  <si>
    <t>OVO HOTWHEELS</t>
  </si>
  <si>
    <t>OVO BARBIE</t>
  </si>
  <si>
    <t>OVO AO LEITE</t>
  </si>
  <si>
    <t>OVO BIS AO LEITE</t>
  </si>
  <si>
    <t>OVO SONHO DE VALSA</t>
  </si>
  <si>
    <t>OVO DIAMANTE NEGRO</t>
  </si>
  <si>
    <t>OVO OURO BRANCO</t>
  </si>
  <si>
    <t>OVO TORTUGUITA CONFEITO</t>
  </si>
  <si>
    <t>OVO TORTUGUITA LEITE</t>
  </si>
  <si>
    <t>OVO UNICORNIO</t>
  </si>
  <si>
    <t>LACTA FAVORITOS</t>
  </si>
  <si>
    <t>NESTLE ESPECIALIDADES</t>
  </si>
  <si>
    <t>GAROTO GAROTICES/SORTIDOS</t>
  </si>
  <si>
    <t>GAROTO AO LEITE</t>
  </si>
  <si>
    <t>GAROTO MEIO AMARGO</t>
  </si>
  <si>
    <t>LACTA AMARO 40% CACAU</t>
  </si>
  <si>
    <t>LACTA AO LEITE</t>
  </si>
  <si>
    <t>LACTA AO LEITE TAMANHO FAMÍLIA</t>
  </si>
  <si>
    <t>LACTA DIAMANTE NEGRO</t>
  </si>
  <si>
    <t>LACTA DIAMANTE NEGRO TAMANHO FAMÍLIA</t>
  </si>
  <si>
    <t>LACTA LAKA BRANCO</t>
  </si>
  <si>
    <t>LACTA LAKA BRANCO TAMANHO FAMÍLIA</t>
  </si>
  <si>
    <t>LACTA SHOT</t>
  </si>
  <si>
    <t>NESTLE ALPINO AO LEITE</t>
  </si>
  <si>
    <t>NESTLE CLASSIC AO LEITE</t>
  </si>
  <si>
    <t>NESTLE CRUNCH</t>
  </si>
  <si>
    <t>NESTLE GALAK</t>
  </si>
  <si>
    <t>NESTLE SUFLAIR</t>
  </si>
  <si>
    <t>CORVINA</t>
  </si>
  <si>
    <t>NAMORADO</t>
  </si>
  <si>
    <t>PESCADO</t>
  </si>
  <si>
    <t>PESCADINHA</t>
  </si>
  <si>
    <t>SALMÃO FILÉ</t>
  </si>
  <si>
    <t>SALMÃO PEÇA</t>
  </si>
  <si>
    <t>SARDINHA FILÉ</t>
  </si>
  <si>
    <t>SARDINHA</t>
  </si>
  <si>
    <t>DOURADO</t>
  </si>
  <si>
    <t>CAVALA</t>
  </si>
  <si>
    <t>PARGO</t>
  </si>
  <si>
    <t>1 KG</t>
  </si>
  <si>
    <t>Peso</t>
  </si>
  <si>
    <t>CAÇÃO FILÉ</t>
  </si>
  <si>
    <t>CAÇÃO PEÇA</t>
  </si>
  <si>
    <t>CASA DO PEIXE</t>
  </si>
  <si>
    <t>PEIXARIA ODILON</t>
  </si>
  <si>
    <t>JA1000 PEIXARIA</t>
  </si>
  <si>
    <t>MARIANA PEIXARIA</t>
  </si>
  <si>
    <t>NELSON PEIXARIA</t>
  </si>
  <si>
    <t>AC PEIXARIA</t>
  </si>
  <si>
    <t>PEIXARIAS</t>
  </si>
  <si>
    <t>MAIOR DIFERENÇA EM R$ 25,10</t>
  </si>
  <si>
    <t>MAIOR DIFERENÇA EM % 93</t>
  </si>
  <si>
    <t>CHOCOLATES</t>
  </si>
  <si>
    <t>PEIXE</t>
  </si>
  <si>
    <t>PESQUISA DE PÁSCOA 2026</t>
  </si>
  <si>
    <t>-</t>
  </si>
  <si>
    <t>C. DO CAMARÃO</t>
  </si>
  <si>
    <t>ATACADÃO DO PEIXE</t>
  </si>
  <si>
    <t>J J PESCADO</t>
  </si>
  <si>
    <t>DU BAIRRO</t>
  </si>
  <si>
    <r>
      <t xml:space="preserve">Observações da pesquisa:
1 – Pesquisa realizada no dia 25 de </t>
    </r>
    <r>
      <rPr>
        <sz val="10"/>
        <rFont val="Arial MT"/>
      </rPr>
      <t>março</t>
    </r>
    <r>
      <rPr>
        <sz val="9"/>
        <rFont val="Arial MT"/>
        <family val="2"/>
      </rPr>
      <t xml:space="preserve"> de 2026 com objetivo de informar o consumidor.
2 – Os preços estão sujeitos à alterações diária, dessa forma o consumidor deve consultar o preço direto no estabelecimento.
3 – Foram pesquisados o total de 13 itens em 10 estabelecimentos de Rio das Ostras.
4 – Os preços foram informados pelo estabelecimento e não são válidos como ofertas</t>
    </r>
  </si>
  <si>
    <t>Observações da pesquisa:
1 – Pesquisa realizada entre os dias 30 e 31 de Março 2026 com objetivo de informar o consumidor.
2 – Os preços estão sujeitos à alterações diária, dessa forma o consumidor deve consultar o preço direto no estabelecimento.
3 – Foram pesquisados o total de 46 itens em 6 estabelecimentos de Rio das Ostras.
4 – Os preços foram informados pelo estabelecimento e não são válidos como ofertas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</si>
</sst>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0.0"/>
  </numFmts>
  <fonts count="16">
    <font>
      <sz val="10"/>
      <color rgb="FF000000"/>
      <name val="Times New Roman"/>
      <charset val="204"/>
    </font>
    <font>
      <b/>
      <sz val="6.5"/>
      <name val="Arial"/>
      <family val="2"/>
    </font>
    <font>
      <b/>
      <sz val="6.5"/>
      <color rgb="FF000000"/>
      <name val="Arial"/>
      <family val="2"/>
    </font>
    <font>
      <sz val="9"/>
      <name val="Arial MT"/>
      <family val="2"/>
    </font>
    <font>
      <sz val="10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i/>
      <sz val="28"/>
      <color rgb="FF000000"/>
      <name val="Arial Black"/>
      <family val="2"/>
    </font>
    <font>
      <b/>
      <i/>
      <sz val="16"/>
      <color rgb="FF000000"/>
      <name val="Arial Black"/>
      <family val="2"/>
    </font>
    <font>
      <b/>
      <sz val="10"/>
      <color rgb="FF000000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Arial"/>
      <family val="2"/>
    </font>
    <font>
      <sz val="10"/>
      <name val="Arial MT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D7D31"/>
        <bgColor rgb="FFFF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808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8080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4">
    <xf numFmtId="0" fontId="0" fillId="0" borderId="0" xfId="0" applyFill="1" applyBorder="1" applyAlignment="1">
      <alignment horizontal="left" vertical="top"/>
    </xf>
    <xf numFmtId="44" fontId="5" fillId="2" borderId="11" xfId="1" applyFont="1" applyFill="1" applyBorder="1" applyAlignment="1" applyProtection="1">
      <alignment horizontal="center" vertical="center"/>
    </xf>
    <xf numFmtId="44" fontId="5" fillId="2" borderId="11" xfId="1" applyFont="1" applyFill="1" applyBorder="1" applyAlignment="1" applyProtection="1">
      <alignment vertical="center"/>
    </xf>
    <xf numFmtId="44" fontId="5" fillId="2" borderId="12" xfId="1" applyFont="1" applyFill="1" applyBorder="1" applyAlignment="1" applyProtection="1">
      <alignment horizontal="center" vertical="center"/>
    </xf>
    <xf numFmtId="9" fontId="5" fillId="3" borderId="12" xfId="2" applyFont="1" applyFill="1" applyBorder="1" applyAlignment="1" applyProtection="1">
      <alignment horizontal="center" vertical="center"/>
    </xf>
    <xf numFmtId="44" fontId="5" fillId="4" borderId="0" xfId="1" applyFont="1" applyFill="1" applyBorder="1" applyAlignment="1" applyProtection="1">
      <alignment horizontal="center" vertical="center"/>
    </xf>
    <xf numFmtId="44" fontId="5" fillId="4" borderId="0" xfId="1" applyFont="1" applyFill="1" applyBorder="1" applyAlignment="1" applyProtection="1">
      <alignment vertical="center"/>
    </xf>
    <xf numFmtId="9" fontId="5" fillId="5" borderId="0" xfId="2" applyFont="1" applyFill="1" applyBorder="1" applyAlignment="1" applyProtection="1">
      <alignment horizontal="center" vertical="center"/>
    </xf>
    <xf numFmtId="164" fontId="2" fillId="6" borderId="17" xfId="0" applyNumberFormat="1" applyFont="1" applyFill="1" applyBorder="1" applyAlignment="1">
      <alignment horizontal="center" vertical="top" shrinkToFit="1"/>
    </xf>
    <xf numFmtId="2" fontId="2" fillId="6" borderId="17" xfId="0" applyNumberFormat="1" applyFont="1" applyFill="1" applyBorder="1" applyAlignment="1">
      <alignment horizontal="center" vertical="top" shrinkToFit="1"/>
    </xf>
    <xf numFmtId="44" fontId="5" fillId="2" borderId="6" xfId="1" applyFont="1" applyFill="1" applyBorder="1" applyAlignment="1" applyProtection="1">
      <alignment horizontal="center" vertical="center"/>
    </xf>
    <xf numFmtId="44" fontId="5" fillId="2" borderId="6" xfId="1" applyFont="1" applyFill="1" applyBorder="1" applyAlignment="1" applyProtection="1">
      <alignment vertical="center"/>
    </xf>
    <xf numFmtId="9" fontId="5" fillId="3" borderId="6" xfId="2" applyFont="1" applyFill="1" applyBorder="1" applyAlignment="1" applyProtection="1">
      <alignment horizontal="center" vertical="center"/>
    </xf>
    <xf numFmtId="44" fontId="5" fillId="2" borderId="3" xfId="1" applyFont="1" applyFill="1" applyBorder="1" applyAlignment="1" applyProtection="1">
      <alignment horizontal="center" vertical="center"/>
    </xf>
    <xf numFmtId="44" fontId="5" fillId="2" borderId="3" xfId="1" applyFont="1" applyFill="1" applyBorder="1" applyAlignment="1" applyProtection="1">
      <alignment vertical="center"/>
    </xf>
    <xf numFmtId="9" fontId="5" fillId="3" borderId="3" xfId="2" applyFont="1" applyFill="1" applyBorder="1" applyAlignment="1" applyProtection="1">
      <alignment horizontal="center" vertical="center"/>
    </xf>
    <xf numFmtId="44" fontId="5" fillId="2" borderId="10" xfId="1" applyFont="1" applyFill="1" applyBorder="1" applyAlignment="1" applyProtection="1">
      <alignment horizontal="center" vertical="center"/>
    </xf>
    <xf numFmtId="9" fontId="5" fillId="3" borderId="10" xfId="2" applyFont="1" applyFill="1" applyBorder="1" applyAlignment="1" applyProtection="1">
      <alignment horizontal="center" vertical="center"/>
    </xf>
    <xf numFmtId="0" fontId="1" fillId="6" borderId="24" xfId="0" applyFont="1" applyFill="1" applyBorder="1" applyAlignment="1">
      <alignment horizontal="left" vertical="top" wrapText="1"/>
    </xf>
    <xf numFmtId="2" fontId="2" fillId="6" borderId="25" xfId="0" applyNumberFormat="1" applyFont="1" applyFill="1" applyBorder="1" applyAlignment="1">
      <alignment horizontal="center" vertical="top" shrinkToFi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wrapText="1"/>
    </xf>
    <xf numFmtId="0" fontId="10" fillId="6" borderId="31" xfId="0" applyFont="1" applyFill="1" applyBorder="1" applyAlignment="1">
      <alignment horizontal="center" wrapText="1"/>
    </xf>
    <xf numFmtId="0" fontId="10" fillId="6" borderId="32" xfId="0" applyFont="1" applyFill="1" applyBorder="1" applyAlignment="1">
      <alignment horizont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left" vertical="top" wrapText="1"/>
    </xf>
    <xf numFmtId="164" fontId="12" fillId="8" borderId="16" xfId="0" applyNumberFormat="1" applyFont="1" applyFill="1" applyBorder="1" applyAlignment="1">
      <alignment horizontal="center" vertical="center" shrinkToFit="1"/>
    </xf>
    <xf numFmtId="2" fontId="12" fillId="8" borderId="16" xfId="0" applyNumberFormat="1" applyFont="1" applyFill="1" applyBorder="1" applyAlignment="1">
      <alignment horizontal="center" vertical="center" shrinkToFit="1"/>
    </xf>
    <xf numFmtId="2" fontId="12" fillId="8" borderId="27" xfId="0" applyNumberFormat="1" applyFont="1" applyFill="1" applyBorder="1" applyAlignment="1">
      <alignment horizontal="center" vertical="center" shrinkToFit="1"/>
    </xf>
    <xf numFmtId="0" fontId="6" fillId="4" borderId="28" xfId="0" applyFont="1" applyFill="1" applyBorder="1" applyAlignment="1">
      <alignment horizontal="left" vertical="top" wrapText="1"/>
    </xf>
    <xf numFmtId="1" fontId="12" fillId="4" borderId="2" xfId="0" applyNumberFormat="1" applyFont="1" applyFill="1" applyBorder="1" applyAlignment="1">
      <alignment horizontal="center" vertical="center" shrinkToFit="1"/>
    </xf>
    <xf numFmtId="2" fontId="12" fillId="4" borderId="2" xfId="0" applyNumberFormat="1" applyFont="1" applyFill="1" applyBorder="1" applyAlignment="1">
      <alignment horizontal="center" vertical="center" shrinkToFit="1"/>
    </xf>
    <xf numFmtId="2" fontId="12" fillId="4" borderId="29" xfId="0" applyNumberFormat="1" applyFont="1" applyFill="1" applyBorder="1" applyAlignment="1">
      <alignment horizontal="center" vertical="center" shrinkToFit="1"/>
    </xf>
    <xf numFmtId="0" fontId="6" fillId="8" borderId="19" xfId="0" applyFont="1" applyFill="1" applyBorder="1" applyAlignment="1">
      <alignment horizontal="left" vertical="top" wrapText="1"/>
    </xf>
    <xf numFmtId="1" fontId="12" fillId="8" borderId="1" xfId="0" applyNumberFormat="1" applyFont="1" applyFill="1" applyBorder="1" applyAlignment="1">
      <alignment horizontal="center" vertical="center" shrinkToFit="1"/>
    </xf>
    <xf numFmtId="2" fontId="12" fillId="8" borderId="1" xfId="0" applyNumberFormat="1" applyFont="1" applyFill="1" applyBorder="1" applyAlignment="1">
      <alignment horizontal="center" vertical="center" shrinkToFit="1"/>
    </xf>
    <xf numFmtId="2" fontId="12" fillId="8" borderId="20" xfId="0" applyNumberFormat="1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left" vertical="top" wrapText="1"/>
    </xf>
    <xf numFmtId="1" fontId="12" fillId="4" borderId="1" xfId="0" applyNumberFormat="1" applyFont="1" applyFill="1" applyBorder="1" applyAlignment="1">
      <alignment horizontal="center" vertical="center" shrinkToFit="1"/>
    </xf>
    <xf numFmtId="2" fontId="12" fillId="4" borderId="1" xfId="0" applyNumberFormat="1" applyFont="1" applyFill="1" applyBorder="1" applyAlignment="1">
      <alignment horizontal="center" vertical="center" shrinkToFit="1"/>
    </xf>
    <xf numFmtId="2" fontId="12" fillId="4" borderId="20" xfId="0" applyNumberFormat="1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left" vertical="top" wrapText="1"/>
    </xf>
    <xf numFmtId="1" fontId="12" fillId="4" borderId="22" xfId="0" applyNumberFormat="1" applyFont="1" applyFill="1" applyBorder="1" applyAlignment="1">
      <alignment horizontal="center" vertical="center" shrinkToFit="1"/>
    </xf>
    <xf numFmtId="2" fontId="12" fillId="4" borderId="22" xfId="0" applyNumberFormat="1" applyFont="1" applyFill="1" applyBorder="1" applyAlignment="1">
      <alignment horizontal="center" vertical="center" shrinkToFit="1"/>
    </xf>
    <xf numFmtId="2" fontId="12" fillId="4" borderId="23" xfId="0" applyNumberFormat="1" applyFont="1" applyFill="1" applyBorder="1" applyAlignment="1">
      <alignment horizontal="center" vertical="center" shrinkToFit="1"/>
    </xf>
    <xf numFmtId="0" fontId="6" fillId="8" borderId="28" xfId="0" applyFont="1" applyFill="1" applyBorder="1" applyAlignment="1">
      <alignment horizontal="left" vertical="top" wrapText="1"/>
    </xf>
    <xf numFmtId="1" fontId="12" fillId="8" borderId="2" xfId="0" applyNumberFormat="1" applyFont="1" applyFill="1" applyBorder="1" applyAlignment="1">
      <alignment horizontal="center" vertical="center" shrinkToFit="1"/>
    </xf>
    <xf numFmtId="2" fontId="12" fillId="8" borderId="2" xfId="0" applyNumberFormat="1" applyFont="1" applyFill="1" applyBorder="1" applyAlignment="1">
      <alignment horizontal="center" vertical="center" shrinkToFit="1"/>
    </xf>
    <xf numFmtId="2" fontId="12" fillId="8" borderId="29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top"/>
    </xf>
    <xf numFmtId="0" fontId="6" fillId="8" borderId="21" xfId="0" applyFont="1" applyFill="1" applyBorder="1" applyAlignment="1">
      <alignment horizontal="left" vertical="top" wrapText="1"/>
    </xf>
    <xf numFmtId="1" fontId="12" fillId="8" borderId="22" xfId="0" applyNumberFormat="1" applyFont="1" applyFill="1" applyBorder="1" applyAlignment="1">
      <alignment horizontal="center" vertical="center" shrinkToFit="1"/>
    </xf>
    <xf numFmtId="2" fontId="12" fillId="8" borderId="22" xfId="0" applyNumberFormat="1" applyFont="1" applyFill="1" applyBorder="1" applyAlignment="1">
      <alignment horizontal="center" vertical="center" shrinkToFit="1"/>
    </xf>
    <xf numFmtId="2" fontId="12" fillId="8" borderId="23" xfId="0" applyNumberFormat="1" applyFont="1" applyFill="1" applyBorder="1" applyAlignment="1">
      <alignment horizontal="center" vertical="center" shrinkToFit="1"/>
    </xf>
    <xf numFmtId="164" fontId="12" fillId="8" borderId="2" xfId="0" applyNumberFormat="1" applyFont="1" applyFill="1" applyBorder="1" applyAlignment="1">
      <alignment horizontal="center" vertical="center" shrinkToFit="1"/>
    </xf>
    <xf numFmtId="164" fontId="12" fillId="4" borderId="22" xfId="0" applyNumberFormat="1" applyFont="1" applyFill="1" applyBorder="1" applyAlignment="1">
      <alignment horizontal="center" vertical="center" shrinkToFit="1"/>
    </xf>
    <xf numFmtId="164" fontId="12" fillId="4" borderId="1" xfId="0" applyNumberFormat="1" applyFont="1" applyFill="1" applyBorder="1" applyAlignment="1">
      <alignment horizontal="center" vertical="center" shrinkToFit="1"/>
    </xf>
    <xf numFmtId="164" fontId="12" fillId="4" borderId="1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left" vertical="top"/>
    </xf>
    <xf numFmtId="0" fontId="14" fillId="2" borderId="37" xfId="0" applyFont="1" applyFill="1" applyBorder="1" applyAlignment="1">
      <alignment horizontal="left" vertical="top"/>
    </xf>
    <xf numFmtId="0" fontId="14" fillId="2" borderId="38" xfId="0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 vertical="top"/>
    </xf>
    <xf numFmtId="0" fontId="14" fillId="2" borderId="15" xfId="0" applyFont="1" applyFill="1" applyBorder="1" applyAlignment="1">
      <alignment horizontal="left" vertical="top"/>
    </xf>
    <xf numFmtId="0" fontId="14" fillId="2" borderId="8" xfId="0" applyFont="1" applyFill="1" applyBorder="1" applyAlignment="1">
      <alignment horizontal="left" vertical="top"/>
    </xf>
    <xf numFmtId="164" fontId="12" fillId="8" borderId="1" xfId="0" applyNumberFormat="1" applyFont="1" applyFill="1" applyBorder="1" applyAlignment="1">
      <alignment horizontal="center" vertical="center" shrinkToFit="1"/>
    </xf>
  </cellXfs>
  <cellStyles count="3">
    <cellStyle name="Moeda" xfId="1" builtinId="4"/>
    <cellStyle name="Normal" xfId="0" builtinId="0"/>
    <cellStyle name="Porcentagem" xfId="2" builtinId="5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Estilo de Tabela 1" pivot="0" count="0" xr9:uid="{C6BE67F3-25DE-48E9-AF18-9B53727B3F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31646</xdr:colOff>
      <xdr:row>0</xdr:row>
      <xdr:rowOff>57710</xdr:rowOff>
    </xdr:from>
    <xdr:to>
      <xdr:col>1</xdr:col>
      <xdr:colOff>202681</xdr:colOff>
      <xdr:row>3</xdr:row>
      <xdr:rowOff>142758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F5EBDFE-1F8F-44D4-A06A-3CA2263B9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6" y="57710"/>
          <a:ext cx="1919153" cy="835842"/>
        </a:xfrm>
        <a:prstGeom prst="rect">
          <a:avLst/>
        </a:prstGeom>
      </xdr:spPr>
    </xdr:pic>
    <xdr:clientData/>
  </xdr:twoCellAnchor>
  <xdr:twoCellAnchor editAs="oneCell">
    <xdr:from>
      <xdr:col>10</xdr:col>
      <xdr:colOff>77577</xdr:colOff>
      <xdr:row>0</xdr:row>
      <xdr:rowOff>0</xdr:rowOff>
    </xdr:from>
    <xdr:to>
      <xdr:col>12</xdr:col>
      <xdr:colOff>8772</xdr:colOff>
      <xdr:row>5</xdr:row>
      <xdr:rowOff>49695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92BC473-21BE-4395-80D7-C4C6137CB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8548" y="0"/>
          <a:ext cx="1466401" cy="1114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143705</xdr:colOff>
      <xdr:row>0</xdr:row>
      <xdr:rowOff>180975</xdr:rowOff>
    </xdr:from>
    <xdr:to>
      <xdr:col>1</xdr:col>
      <xdr:colOff>356153</xdr:colOff>
      <xdr:row>4</xdr:row>
      <xdr:rowOff>109141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D70FAA-0005-4155-83BD-0ED877CB0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05" y="180975"/>
          <a:ext cx="1923635" cy="85209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33132</xdr:rowOff>
    </xdr:from>
    <xdr:to>
      <xdr:col>11</xdr:col>
      <xdr:colOff>640576</xdr:colOff>
      <xdr:row>5</xdr:row>
      <xdr:rowOff>82827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A69973-8B66-4924-9FAB-8287CF455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9290" y="33132"/>
          <a:ext cx="1456827" cy="1135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EE8BB-864A-4BFE-85AE-F2716D96FE11}" name="Tabela1" displayName="Tabela1" ref="A7:H61" totalsRowShown="0" headerRowDxfId="19" headerRowBorderDxfId="18" tableBorderDxfId="17">
  <tableColumns count="8">
    <tableColumn id="1" xr3:uid="{C37280AD-4CC5-458D-860A-8FF89C874C45}" name="NESTLÉ" dataDxfId="16"/>
    <tableColumn id="2" xr3:uid="{23FB03CE-1CCF-4317-A7CE-388612307612}" name="Peso (gramas)" dataDxfId="15"/>
    <tableColumn id="3" xr3:uid="{9A59689D-8E84-433C-8451-3760267A010E}" name="EXTRA" dataDxfId="14"/>
    <tableColumn id="4" xr3:uid="{6953CD59-1B54-4A74-B61D-B143737C7A60}" name="ATACADÃO"/>
    <tableColumn id="5" xr3:uid="{538B66A8-B3FD-49D1-9435-950F6C7F6930}" name="SUPERBOM" dataDxfId="13"/>
    <tableColumn id="6" xr3:uid="{0F8D0AA8-FC12-402D-9105-8FC668B00910}" name="AMERICANAS"/>
    <tableColumn id="7" xr3:uid="{E0615F75-66A8-45C3-8BEA-77ED60452AB1}" name="PRINCESA"/>
    <tableColumn id="9" xr3:uid="{E1C31416-4DA1-465A-AA55-25FF741569E1}" name="CASA E VIDEO" dataDxfId="12"/>
  </tableColumns>
  <tableStyleInfo name="Estilo de Tabe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034DCD-42A7-4C6B-97A6-5A9E83B1B121}" name="Tabela13" displayName="Tabela13" ref="A7:L21" totalsRowShown="0" headerRowDxfId="11" headerRowBorderDxfId="10" tableBorderDxfId="9">
  <tableColumns count="12">
    <tableColumn id="1" xr3:uid="{9ACDA5F0-6D5A-45C9-AFEE-AC326F1B644A}" name="PEIXE" dataDxfId="8"/>
    <tableColumn id="2" xr3:uid="{901ED2B1-5F38-4B95-8351-818906002C0E}" name="Peso" dataDxfId="7"/>
    <tableColumn id="3" xr3:uid="{E621AF8A-E52C-4D49-B429-9E2521F9BCB9}" name="CASA DO PEIXE" dataDxfId="6"/>
    <tableColumn id="4" xr3:uid="{9FF8859A-C010-48DE-8DE8-43D2A599B67D}" name="PEIXARIA ODILON"/>
    <tableColumn id="5" xr3:uid="{2C363CA2-6CD5-45BA-8435-6F06C24A8943}" name="JA1000 PEIXARIA" dataDxfId="5"/>
    <tableColumn id="6" xr3:uid="{573210AF-7462-4A44-9850-87DA7B77EA53}" name="MARIANA PEIXARIA"/>
    <tableColumn id="7" xr3:uid="{0C0FED6A-F842-42F9-BA81-36CD7723D04D}" name="NELSON PEIXARIA"/>
    <tableColumn id="15" xr3:uid="{C844BDED-5EFA-4665-8BA9-90E126B0E03B}" name="C. DO CAMARÃO" dataDxfId="4"/>
    <tableColumn id="14" xr3:uid="{46AC3EF3-5F6D-446E-BE16-9DD41F7C6888}" name="ATACADÃO DO PEIXE" dataDxfId="3"/>
    <tableColumn id="13" xr3:uid="{F2B77905-2471-4825-8771-DFAC0CD94D44}" name="J J PESCADO" dataDxfId="2"/>
    <tableColumn id="12" xr3:uid="{E2826327-7B66-4BCB-A6CB-54BE7B30F1F3}" name="DU BAIRRO" dataDxfId="1"/>
    <tableColumn id="8" xr3:uid="{23E197B7-FA1F-4104-A13C-E349D1B887D1}" name="AC PEIXARIA" dataDxfId="0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topLeftCell="B18" zoomScale="85" zoomScaleNormal="85" workbookViewId="0">
      <selection activeCell="K9" sqref="K9"/>
    </sheetView>
  </sheetViews>
  <sheetFormatPr defaultRowHeight="12.75"/>
  <cols>
    <col min="1" max="1" width="30.6640625" customWidth="1"/>
    <col min="2" max="2" width="19.1640625" customWidth="1"/>
    <col min="3" max="3" width="12.33203125" customWidth="1"/>
    <col min="4" max="4" width="16.1640625" customWidth="1"/>
    <col min="5" max="5" width="17" customWidth="1"/>
    <col min="6" max="6" width="19.5" customWidth="1"/>
    <col min="7" max="7" width="14.33203125" customWidth="1"/>
    <col min="8" max="8" width="19.1640625" customWidth="1"/>
    <col min="9" max="9" width="2.6640625" customWidth="1"/>
    <col min="10" max="10" width="13.83203125" customWidth="1"/>
    <col min="11" max="11" width="13.6640625" customWidth="1"/>
    <col min="12" max="12" width="13.1640625" customWidth="1"/>
    <col min="13" max="13" width="6.83203125" customWidth="1"/>
  </cols>
  <sheetData>
    <row r="1" spans="1:13" ht="34.5" customHeight="1">
      <c r="A1" s="65" t="s">
        <v>93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ht="12.75" customHeight="1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2.7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1:13" ht="12.75" customHeight="1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2.75" customHeight="1">
      <c r="A5" s="71" t="s">
        <v>91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ht="12.75" customHeight="1" thickBot="1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ht="38.25" thickBot="1">
      <c r="A7" s="25" t="s">
        <v>12</v>
      </c>
      <c r="B7" s="26" t="s">
        <v>5</v>
      </c>
      <c r="C7" s="26" t="s">
        <v>0</v>
      </c>
      <c r="D7" s="26" t="s">
        <v>6</v>
      </c>
      <c r="E7" s="26" t="s">
        <v>1</v>
      </c>
      <c r="F7" s="26" t="s">
        <v>2</v>
      </c>
      <c r="G7" s="26" t="s">
        <v>3</v>
      </c>
      <c r="H7" s="27" t="s">
        <v>4</v>
      </c>
      <c r="J7" s="20" t="s">
        <v>7</v>
      </c>
      <c r="K7" s="20" t="s">
        <v>8</v>
      </c>
      <c r="L7" s="20" t="s">
        <v>9</v>
      </c>
      <c r="M7" s="21"/>
    </row>
    <row r="8" spans="1:13" ht="13.5" thickBot="1">
      <c r="A8" s="18"/>
      <c r="B8" s="8"/>
      <c r="C8" s="9"/>
      <c r="D8" s="9"/>
      <c r="E8" s="9"/>
      <c r="F8" s="9"/>
      <c r="G8" s="9"/>
      <c r="H8" s="19"/>
      <c r="J8" s="22" t="s">
        <v>10</v>
      </c>
      <c r="K8" s="23" t="s">
        <v>10</v>
      </c>
      <c r="L8" s="23" t="s">
        <v>10</v>
      </c>
      <c r="M8" s="24" t="s">
        <v>11</v>
      </c>
    </row>
    <row r="9" spans="1:13" ht="15.75">
      <c r="A9" s="31" t="s">
        <v>23</v>
      </c>
      <c r="B9" s="32">
        <v>349.5</v>
      </c>
      <c r="C9" s="33">
        <v>89.9</v>
      </c>
      <c r="D9" s="33">
        <v>59.99</v>
      </c>
      <c r="E9" s="33">
        <v>81.98</v>
      </c>
      <c r="F9" s="33">
        <v>65.989999999999995</v>
      </c>
      <c r="G9" s="33"/>
      <c r="H9" s="34">
        <v>84.99</v>
      </c>
      <c r="J9" s="1">
        <f>MIN(Tabela1[[#This Row],[EXTRA]:[CASA E VIDEO]])</f>
        <v>59.99</v>
      </c>
      <c r="K9" s="2">
        <f>MAX(Tabela1[[#This Row],[EXTRA]:[CASA E VIDEO]])</f>
        <v>89.9</v>
      </c>
      <c r="L9" s="3">
        <f t="shared" ref="L9" si="0">K9-J9</f>
        <v>29.910000000000004</v>
      </c>
      <c r="M9" s="4">
        <f t="shared" ref="M9" si="1">PRODUCT(L9/J9)</f>
        <v>0.49858309718286387</v>
      </c>
    </row>
    <row r="10" spans="1:13" ht="15.75">
      <c r="A10" s="35" t="s">
        <v>24</v>
      </c>
      <c r="B10" s="36">
        <v>199</v>
      </c>
      <c r="C10" s="37"/>
      <c r="D10" s="37">
        <v>39.9</v>
      </c>
      <c r="E10" s="37">
        <v>53.98</v>
      </c>
      <c r="F10" s="37">
        <v>47.99</v>
      </c>
      <c r="G10" s="37"/>
      <c r="H10" s="38">
        <v>49.99</v>
      </c>
      <c r="J10" s="1">
        <f>MIN(Tabela1[[#This Row],[EXTRA]:[CASA E VIDEO]])</f>
        <v>39.9</v>
      </c>
      <c r="K10" s="2">
        <f>MAX(Tabela1[[#This Row],[EXTRA]:[CASA E VIDEO]])</f>
        <v>53.98</v>
      </c>
      <c r="L10" s="3">
        <f t="shared" ref="L10:L16" si="2">K10-J10</f>
        <v>14.079999999999998</v>
      </c>
      <c r="M10" s="4">
        <f t="shared" ref="M10" si="3">PRODUCT(L10/J10)</f>
        <v>0.35288220551378441</v>
      </c>
    </row>
    <row r="11" spans="1:13" ht="15.75">
      <c r="A11" s="39" t="s">
        <v>25</v>
      </c>
      <c r="B11" s="40">
        <v>199</v>
      </c>
      <c r="C11" s="41"/>
      <c r="D11" s="41"/>
      <c r="E11" s="41"/>
      <c r="F11" s="41">
        <v>47.99</v>
      </c>
      <c r="G11" s="41"/>
      <c r="H11" s="42"/>
      <c r="J11" s="1">
        <f>MIN(Tabela1[[#This Row],[EXTRA]:[CASA E VIDEO]])</f>
        <v>47.99</v>
      </c>
      <c r="K11" s="2">
        <f>MAX(Tabela1[[#This Row],[EXTRA]:[CASA E VIDEO]])</f>
        <v>47.99</v>
      </c>
      <c r="L11" s="3">
        <f t="shared" si="2"/>
        <v>0</v>
      </c>
      <c r="M11" s="4">
        <f t="shared" ref="M11:M26" si="4">PRODUCT(L11/J11)</f>
        <v>0</v>
      </c>
    </row>
    <row r="12" spans="1:13" ht="15.75">
      <c r="A12" s="43" t="s">
        <v>26</v>
      </c>
      <c r="B12" s="62">
        <v>338.5</v>
      </c>
      <c r="C12" s="45">
        <v>84.99</v>
      </c>
      <c r="D12" s="45">
        <v>59.9</v>
      </c>
      <c r="E12" s="45">
        <v>81.98</v>
      </c>
      <c r="F12" s="45">
        <v>65.989999999999995</v>
      </c>
      <c r="G12" s="45"/>
      <c r="H12" s="46">
        <v>94.99</v>
      </c>
      <c r="J12" s="1">
        <f>MIN(Tabela1[[#This Row],[EXTRA]:[CASA E VIDEO]])</f>
        <v>59.9</v>
      </c>
      <c r="K12" s="2">
        <f>MAX(Tabela1[[#This Row],[EXTRA]:[CASA E VIDEO]])</f>
        <v>94.99</v>
      </c>
      <c r="L12" s="3">
        <f t="shared" si="2"/>
        <v>35.089999999999996</v>
      </c>
      <c r="M12" s="4">
        <f t="shared" si="4"/>
        <v>0.58580968280467438</v>
      </c>
    </row>
    <row r="13" spans="1:13" ht="15.75">
      <c r="A13" s="39" t="s">
        <v>27</v>
      </c>
      <c r="B13" s="83">
        <v>338.5</v>
      </c>
      <c r="C13" s="41">
        <v>84.99</v>
      </c>
      <c r="D13" s="41">
        <v>59.9</v>
      </c>
      <c r="E13" s="41">
        <v>81.98</v>
      </c>
      <c r="F13" s="41">
        <v>65.989999999999995</v>
      </c>
      <c r="G13" s="41"/>
      <c r="H13" s="42">
        <v>94.99</v>
      </c>
      <c r="J13" s="1">
        <f>MIN(Tabela1[[#This Row],[EXTRA]:[CASA E VIDEO]])</f>
        <v>59.9</v>
      </c>
      <c r="K13" s="2">
        <f>MAX(Tabela1[[#This Row],[EXTRA]:[CASA E VIDEO]])</f>
        <v>94.99</v>
      </c>
      <c r="L13" s="3">
        <f t="shared" si="2"/>
        <v>35.089999999999996</v>
      </c>
      <c r="M13" s="4">
        <f t="shared" si="4"/>
        <v>0.58580968280467438</v>
      </c>
    </row>
    <row r="14" spans="1:13" ht="16.5" thickBot="1">
      <c r="A14" s="47" t="s">
        <v>28</v>
      </c>
      <c r="B14" s="48">
        <v>225</v>
      </c>
      <c r="C14" s="49"/>
      <c r="D14" s="49">
        <v>39.9</v>
      </c>
      <c r="E14" s="49">
        <v>53.98</v>
      </c>
      <c r="F14" s="49">
        <v>47.99</v>
      </c>
      <c r="G14" s="49"/>
      <c r="H14" s="50">
        <v>64.989999999999995</v>
      </c>
      <c r="J14" s="10">
        <f>MIN(Tabela1[[#This Row],[EXTRA]:[CASA E VIDEO]])</f>
        <v>39.9</v>
      </c>
      <c r="K14" s="11">
        <f>MAX(Tabela1[[#This Row],[EXTRA]:[CASA E VIDEO]])</f>
        <v>64.989999999999995</v>
      </c>
      <c r="L14" s="10">
        <f t="shared" si="2"/>
        <v>25.089999999999996</v>
      </c>
      <c r="M14" s="12">
        <f t="shared" si="4"/>
        <v>0.6288220551378445</v>
      </c>
    </row>
    <row r="15" spans="1:13" ht="38.25" thickBot="1">
      <c r="A15" s="28" t="s">
        <v>16</v>
      </c>
      <c r="B15" s="29" t="s">
        <v>5</v>
      </c>
      <c r="C15" s="29" t="s">
        <v>0</v>
      </c>
      <c r="D15" s="29" t="s">
        <v>6</v>
      </c>
      <c r="E15" s="29" t="s">
        <v>1</v>
      </c>
      <c r="F15" s="29" t="s">
        <v>2</v>
      </c>
      <c r="G15" s="29" t="s">
        <v>3</v>
      </c>
      <c r="H15" s="30" t="s">
        <v>4</v>
      </c>
      <c r="J15" s="5"/>
      <c r="K15" s="6"/>
      <c r="L15" s="5"/>
      <c r="M15" s="7"/>
    </row>
    <row r="16" spans="1:13" ht="15.75">
      <c r="A16" s="51" t="s">
        <v>29</v>
      </c>
      <c r="B16" s="52">
        <v>100</v>
      </c>
      <c r="C16" s="53"/>
      <c r="D16" s="53">
        <v>73.989999999999995</v>
      </c>
      <c r="E16" s="53">
        <v>96.59</v>
      </c>
      <c r="F16" s="53">
        <v>84.99</v>
      </c>
      <c r="G16" s="53">
        <v>84.9</v>
      </c>
      <c r="H16" s="54"/>
      <c r="I16" s="55"/>
      <c r="J16" s="13">
        <f>MIN(Tabela1[[#This Row],[EXTRA]:[CASA E VIDEO]])</f>
        <v>73.989999999999995</v>
      </c>
      <c r="K16" s="14">
        <f>MAX(Tabela1[[#This Row],[EXTRA]:[CASA E VIDEO]])</f>
        <v>96.59</v>
      </c>
      <c r="L16" s="13">
        <f t="shared" si="2"/>
        <v>22.600000000000009</v>
      </c>
      <c r="M16" s="15">
        <f t="shared" si="4"/>
        <v>0.30544668198405206</v>
      </c>
    </row>
    <row r="17" spans="1:13" ht="15.75">
      <c r="A17" s="43" t="s">
        <v>30</v>
      </c>
      <c r="B17" s="44">
        <v>150</v>
      </c>
      <c r="C17" s="45">
        <v>79.98</v>
      </c>
      <c r="D17" s="45">
        <v>89.9</v>
      </c>
      <c r="E17" s="45">
        <v>117.99</v>
      </c>
      <c r="F17" s="45">
        <v>104.99</v>
      </c>
      <c r="G17" s="45">
        <v>105</v>
      </c>
      <c r="H17" s="46"/>
      <c r="I17" s="55"/>
      <c r="J17" s="1">
        <f>MIN(Tabela1[[#This Row],[EXTRA]:[CASA E VIDEO]])</f>
        <v>79.98</v>
      </c>
      <c r="K17" s="2">
        <f>MAX(Tabela1[[#This Row],[EXTRA]:[CASA E VIDEO]])</f>
        <v>117.99</v>
      </c>
      <c r="L17" s="3">
        <f t="shared" ref="L17:L61" si="5">K17-J17</f>
        <v>38.009999999999991</v>
      </c>
      <c r="M17" s="4">
        <f t="shared" si="4"/>
        <v>0.47524381095273804</v>
      </c>
    </row>
    <row r="18" spans="1:13" ht="16.5" thickBot="1">
      <c r="A18" s="56" t="s">
        <v>31</v>
      </c>
      <c r="B18" s="57">
        <v>150</v>
      </c>
      <c r="C18" s="58">
        <v>79.98</v>
      </c>
      <c r="D18" s="58">
        <v>89.9</v>
      </c>
      <c r="E18" s="58">
        <v>117.99</v>
      </c>
      <c r="F18" s="58">
        <v>104.99</v>
      </c>
      <c r="G18" s="58">
        <v>105</v>
      </c>
      <c r="H18" s="59"/>
      <c r="I18" s="55"/>
      <c r="J18" s="10">
        <f>MIN(Tabela1[[#This Row],[EXTRA]:[CASA E VIDEO]])</f>
        <v>79.98</v>
      </c>
      <c r="K18" s="11">
        <f>MAX(Tabela1[[#This Row],[EXTRA]:[CASA E VIDEO]])</f>
        <v>117.99</v>
      </c>
      <c r="L18" s="16">
        <f t="shared" si="5"/>
        <v>38.009999999999991</v>
      </c>
      <c r="M18" s="17">
        <f t="shared" si="4"/>
        <v>0.47524381095273804</v>
      </c>
    </row>
    <row r="19" spans="1:13" ht="38.25" thickBot="1">
      <c r="A19" s="28" t="s">
        <v>17</v>
      </c>
      <c r="B19" s="29" t="s">
        <v>5</v>
      </c>
      <c r="C19" s="29" t="s">
        <v>0</v>
      </c>
      <c r="D19" s="29" t="s">
        <v>6</v>
      </c>
      <c r="E19" s="29" t="s">
        <v>1</v>
      </c>
      <c r="F19" s="29" t="s">
        <v>2</v>
      </c>
      <c r="G19" s="29" t="s">
        <v>3</v>
      </c>
      <c r="H19" s="30" t="s">
        <v>4</v>
      </c>
      <c r="J19" s="5"/>
      <c r="K19" s="6"/>
      <c r="L19" s="5"/>
      <c r="M19" s="7"/>
    </row>
    <row r="20" spans="1:13" ht="31.5">
      <c r="A20" s="51" t="s">
        <v>32</v>
      </c>
      <c r="B20" s="52">
        <v>217</v>
      </c>
      <c r="C20" s="53">
        <v>52.99</v>
      </c>
      <c r="D20" s="53">
        <v>39.9</v>
      </c>
      <c r="E20" s="53">
        <v>53.98</v>
      </c>
      <c r="F20" s="53">
        <v>47.99</v>
      </c>
      <c r="G20" s="53"/>
      <c r="H20" s="54">
        <v>64.989999999999995</v>
      </c>
      <c r="I20" s="55"/>
      <c r="J20" s="13">
        <f>MIN(Tabela1[[#This Row],[EXTRA]:[CASA E VIDEO]])</f>
        <v>39.9</v>
      </c>
      <c r="K20" s="14">
        <f>MAX(Tabela1[[#This Row],[EXTRA]:[CASA E VIDEO]])</f>
        <v>64.989999999999995</v>
      </c>
      <c r="L20" s="13">
        <f t="shared" si="5"/>
        <v>25.089999999999996</v>
      </c>
      <c r="M20" s="15">
        <f t="shared" si="4"/>
        <v>0.6288220551378445</v>
      </c>
    </row>
    <row r="21" spans="1:13" ht="31.5">
      <c r="A21" s="43" t="s">
        <v>33</v>
      </c>
      <c r="B21" s="44">
        <v>350</v>
      </c>
      <c r="C21" s="45">
        <v>89.9</v>
      </c>
      <c r="D21" s="45"/>
      <c r="E21" s="45">
        <v>81.98</v>
      </c>
      <c r="F21" s="45">
        <v>65.989999999999995</v>
      </c>
      <c r="G21" s="45"/>
      <c r="H21" s="46">
        <v>84.99</v>
      </c>
      <c r="I21" s="55"/>
      <c r="J21" s="1">
        <v>64.989999999999995</v>
      </c>
      <c r="K21" s="2">
        <f>MAX(Tabela1[[#This Row],[EXTRA]:[CASA E VIDEO]])</f>
        <v>89.9</v>
      </c>
      <c r="L21" s="3">
        <f t="shared" si="5"/>
        <v>24.910000000000011</v>
      </c>
      <c r="M21" s="4">
        <f t="shared" si="4"/>
        <v>0.38328973688259754</v>
      </c>
    </row>
    <row r="22" spans="1:13" ht="15.75">
      <c r="A22" s="39" t="s">
        <v>34</v>
      </c>
      <c r="B22" s="40">
        <v>350</v>
      </c>
      <c r="C22" s="41">
        <v>89.9</v>
      </c>
      <c r="D22" s="41"/>
      <c r="E22" s="41">
        <v>81.98</v>
      </c>
      <c r="F22" s="41">
        <v>65.989999999999995</v>
      </c>
      <c r="G22" s="41"/>
      <c r="H22" s="42">
        <v>84.99</v>
      </c>
      <c r="I22" s="55"/>
      <c r="J22" s="1">
        <f>MIN(Tabela1[[#This Row],[EXTRA]:[CASA E VIDEO]])</f>
        <v>65.989999999999995</v>
      </c>
      <c r="K22" s="2">
        <f>MAX(Tabela1[[#This Row],[EXTRA]:[CASA E VIDEO]])</f>
        <v>89.9</v>
      </c>
      <c r="L22" s="3">
        <f t="shared" si="5"/>
        <v>23.910000000000011</v>
      </c>
      <c r="M22" s="4">
        <f t="shared" si="4"/>
        <v>0.36232762539778773</v>
      </c>
    </row>
    <row r="23" spans="1:13" ht="15.75">
      <c r="A23" s="43" t="s">
        <v>35</v>
      </c>
      <c r="B23" s="44">
        <v>240</v>
      </c>
      <c r="C23" s="45">
        <v>52.99</v>
      </c>
      <c r="D23" s="45"/>
      <c r="E23" s="45"/>
      <c r="F23" s="45">
        <v>47.99</v>
      </c>
      <c r="G23" s="45"/>
      <c r="H23" s="46">
        <v>64.989999999999995</v>
      </c>
      <c r="I23" s="55"/>
      <c r="J23" s="1">
        <f>MIN(Tabela1[[#This Row],[EXTRA]:[CASA E VIDEO]])</f>
        <v>47.99</v>
      </c>
      <c r="K23" s="2">
        <f>MAX(Tabela1[[#This Row],[EXTRA]:[CASA E VIDEO]])</f>
        <v>64.989999999999995</v>
      </c>
      <c r="L23" s="3">
        <f t="shared" si="5"/>
        <v>16.999999999999993</v>
      </c>
      <c r="M23" s="4">
        <f t="shared" si="4"/>
        <v>0.35424046676390897</v>
      </c>
    </row>
    <row r="24" spans="1:13" ht="16.5" thickBot="1">
      <c r="A24" s="56" t="s">
        <v>36</v>
      </c>
      <c r="B24" s="57">
        <v>227</v>
      </c>
      <c r="C24" s="58"/>
      <c r="D24" s="58">
        <v>39.9</v>
      </c>
      <c r="E24" s="58">
        <v>53.98</v>
      </c>
      <c r="F24" s="58">
        <v>47.99</v>
      </c>
      <c r="G24" s="58"/>
      <c r="H24" s="59">
        <v>64.989999999999995</v>
      </c>
      <c r="I24" s="55"/>
      <c r="J24" s="10">
        <f>MIN(Tabela1[[#This Row],[EXTRA]:[CASA E VIDEO]])</f>
        <v>39.9</v>
      </c>
      <c r="K24" s="11">
        <f>MAX(Tabela1[[#This Row],[EXTRA]:[CASA E VIDEO]])</f>
        <v>64.989999999999995</v>
      </c>
      <c r="L24" s="16">
        <f t="shared" si="5"/>
        <v>25.089999999999996</v>
      </c>
      <c r="M24" s="17">
        <f t="shared" si="4"/>
        <v>0.6288220551378445</v>
      </c>
    </row>
    <row r="25" spans="1:13" ht="38.25" thickBot="1">
      <c r="A25" s="28" t="s">
        <v>18</v>
      </c>
      <c r="B25" s="29" t="s">
        <v>5</v>
      </c>
      <c r="C25" s="29" t="s">
        <v>0</v>
      </c>
      <c r="D25" s="29" t="s">
        <v>6</v>
      </c>
      <c r="E25" s="29" t="s">
        <v>1</v>
      </c>
      <c r="F25" s="29" t="s">
        <v>2</v>
      </c>
      <c r="G25" s="29" t="s">
        <v>3</v>
      </c>
      <c r="H25" s="30" t="s">
        <v>4</v>
      </c>
      <c r="J25" s="5"/>
      <c r="K25" s="6"/>
      <c r="L25" s="5"/>
      <c r="M25" s="7"/>
    </row>
    <row r="26" spans="1:13" ht="31.5">
      <c r="A26" s="51" t="s">
        <v>37</v>
      </c>
      <c r="B26" s="60">
        <v>137.5</v>
      </c>
      <c r="C26" s="53">
        <v>58.99</v>
      </c>
      <c r="D26" s="53">
        <v>61.99</v>
      </c>
      <c r="E26" s="53">
        <v>80.89</v>
      </c>
      <c r="F26" s="53"/>
      <c r="G26" s="53">
        <v>69.900000000000006</v>
      </c>
      <c r="H26" s="54"/>
      <c r="I26" s="55"/>
      <c r="J26" s="13">
        <f>MIN(Tabela1[[#This Row],[EXTRA]:[CASA E VIDEO]])</f>
        <v>58.99</v>
      </c>
      <c r="K26" s="14">
        <f>MAX(Tabela1[[#This Row],[EXTRA]:[CASA E VIDEO]])</f>
        <v>80.89</v>
      </c>
      <c r="L26" s="13">
        <f t="shared" si="5"/>
        <v>21.9</v>
      </c>
      <c r="M26" s="15">
        <f t="shared" si="4"/>
        <v>0.37124936429903371</v>
      </c>
    </row>
    <row r="27" spans="1:13" ht="31.5">
      <c r="A27" s="43" t="s">
        <v>37</v>
      </c>
      <c r="B27" s="44">
        <v>225</v>
      </c>
      <c r="C27" s="45"/>
      <c r="D27" s="45">
        <v>98.99</v>
      </c>
      <c r="E27" s="45"/>
      <c r="F27" s="45"/>
      <c r="G27" s="45">
        <v>115</v>
      </c>
      <c r="H27" s="46"/>
      <c r="I27" s="55"/>
      <c r="J27" s="1">
        <f>MIN(Tabela1[[#This Row],[EXTRA]:[CASA E VIDEO]])</f>
        <v>98.99</v>
      </c>
      <c r="K27" s="2">
        <f>MAX(Tabela1[[#This Row],[EXTRA]:[CASA E VIDEO]])</f>
        <v>115</v>
      </c>
      <c r="L27" s="3">
        <f t="shared" si="5"/>
        <v>16.010000000000005</v>
      </c>
      <c r="M27" s="4">
        <f t="shared" ref="M27:M61" si="6">PRODUCT(L27/J27)</f>
        <v>0.16173350843519554</v>
      </c>
    </row>
    <row r="28" spans="1:13" ht="31.5">
      <c r="A28" s="39" t="s">
        <v>37</v>
      </c>
      <c r="B28" s="40">
        <v>365</v>
      </c>
      <c r="C28" s="41"/>
      <c r="D28" s="41">
        <v>123.99</v>
      </c>
      <c r="E28" s="41"/>
      <c r="F28" s="41"/>
      <c r="G28" s="41"/>
      <c r="H28" s="42"/>
      <c r="I28" s="55"/>
      <c r="J28" s="1">
        <f>MIN(Tabela1[[#This Row],[EXTRA]:[CASA E VIDEO]])</f>
        <v>123.99</v>
      </c>
      <c r="K28" s="2">
        <f>MAX(Tabela1[[#This Row],[EXTRA]:[CASA E VIDEO]])</f>
        <v>123.99</v>
      </c>
      <c r="L28" s="3">
        <f t="shared" si="5"/>
        <v>0</v>
      </c>
      <c r="M28" s="4">
        <f t="shared" si="6"/>
        <v>0</v>
      </c>
    </row>
    <row r="29" spans="1:13" ht="32.25" thickBot="1">
      <c r="A29" s="47" t="s">
        <v>38</v>
      </c>
      <c r="B29" s="61">
        <v>137.5</v>
      </c>
      <c r="C29" s="49"/>
      <c r="D29" s="49">
        <v>61.99</v>
      </c>
      <c r="E29" s="49"/>
      <c r="F29" s="49"/>
      <c r="G29" s="49">
        <v>69.900000000000006</v>
      </c>
      <c r="H29" s="50"/>
      <c r="I29" s="55"/>
      <c r="J29" s="10">
        <f>MIN(Tabela1[[#This Row],[EXTRA]:[CASA E VIDEO]])</f>
        <v>61.99</v>
      </c>
      <c r="K29" s="11">
        <f>MAX(Tabela1[[#This Row],[EXTRA]:[CASA E VIDEO]])</f>
        <v>69.900000000000006</v>
      </c>
      <c r="L29" s="16">
        <f t="shared" si="5"/>
        <v>7.9100000000000037</v>
      </c>
      <c r="M29" s="17">
        <f t="shared" si="6"/>
        <v>0.12760122600419427</v>
      </c>
    </row>
    <row r="30" spans="1:13" ht="38.25" thickBot="1">
      <c r="A30" s="28" t="s">
        <v>19</v>
      </c>
      <c r="B30" s="29" t="s">
        <v>5</v>
      </c>
      <c r="C30" s="29" t="s">
        <v>0</v>
      </c>
      <c r="D30" s="29" t="s">
        <v>6</v>
      </c>
      <c r="E30" s="29" t="s">
        <v>1</v>
      </c>
      <c r="F30" s="29" t="s">
        <v>2</v>
      </c>
      <c r="G30" s="29" t="s">
        <v>3</v>
      </c>
      <c r="H30" s="30" t="s">
        <v>4</v>
      </c>
      <c r="J30" s="5"/>
      <c r="K30" s="6"/>
      <c r="L30" s="5"/>
      <c r="M30" s="7"/>
    </row>
    <row r="31" spans="1:13" ht="15.75">
      <c r="A31" s="51" t="s">
        <v>39</v>
      </c>
      <c r="B31" s="52">
        <v>166</v>
      </c>
      <c r="C31" s="53"/>
      <c r="D31" s="53">
        <v>79.989999999999995</v>
      </c>
      <c r="E31" s="53">
        <v>84.93</v>
      </c>
      <c r="F31" s="53">
        <v>67.989999999999995</v>
      </c>
      <c r="G31" s="53">
        <v>84.99</v>
      </c>
      <c r="H31" s="54"/>
      <c r="I31" s="55"/>
      <c r="J31" s="13">
        <f>MIN(Tabela1[[#This Row],[EXTRA]:[CASA E VIDEO]])</f>
        <v>67.989999999999995</v>
      </c>
      <c r="K31" s="14">
        <f>MAX(Tabela1[[#This Row],[EXTRA]:[CASA E VIDEO]])</f>
        <v>84.99</v>
      </c>
      <c r="L31" s="13">
        <f t="shared" si="5"/>
        <v>17</v>
      </c>
      <c r="M31" s="15">
        <f t="shared" si="6"/>
        <v>0.25003677011325198</v>
      </c>
    </row>
    <row r="32" spans="1:13" ht="15.75">
      <c r="A32" s="43" t="s">
        <v>40</v>
      </c>
      <c r="B32" s="44">
        <v>166</v>
      </c>
      <c r="C32" s="45"/>
      <c r="D32" s="45">
        <v>79.989999999999995</v>
      </c>
      <c r="E32" s="45">
        <v>84.93</v>
      </c>
      <c r="F32" s="45">
        <v>67.989999999999995</v>
      </c>
      <c r="G32" s="45">
        <v>84.99</v>
      </c>
      <c r="H32" s="46">
        <v>89.99</v>
      </c>
      <c r="I32" s="55"/>
      <c r="J32" s="1">
        <f>MIN(Tabela1[[#This Row],[EXTRA]:[CASA E VIDEO]])</f>
        <v>67.989999999999995</v>
      </c>
      <c r="K32" s="2">
        <f>MAX(Tabela1[[#This Row],[EXTRA]:[CASA E VIDEO]])</f>
        <v>89.99</v>
      </c>
      <c r="L32" s="3">
        <f t="shared" si="5"/>
        <v>22</v>
      </c>
      <c r="M32" s="4">
        <f t="shared" si="6"/>
        <v>0.32357699661714961</v>
      </c>
    </row>
    <row r="33" spans="1:13" ht="15.75">
      <c r="A33" s="39" t="s">
        <v>41</v>
      </c>
      <c r="B33" s="40">
        <v>157</v>
      </c>
      <c r="C33" s="41"/>
      <c r="D33" s="41">
        <v>46.99</v>
      </c>
      <c r="E33" s="41"/>
      <c r="F33" s="41">
        <v>45.99</v>
      </c>
      <c r="G33" s="41"/>
      <c r="H33" s="42">
        <v>54.99</v>
      </c>
      <c r="I33" s="55"/>
      <c r="J33" s="1">
        <f>MIN(Tabela1[[#This Row],[EXTRA]:[CASA E VIDEO]])</f>
        <v>45.99</v>
      </c>
      <c r="K33" s="2">
        <f>MAX(Tabela1[[#This Row],[EXTRA]:[CASA E VIDEO]])</f>
        <v>54.99</v>
      </c>
      <c r="L33" s="3">
        <f t="shared" si="5"/>
        <v>9</v>
      </c>
      <c r="M33" s="4">
        <f t="shared" si="6"/>
        <v>0.19569471624266144</v>
      </c>
    </row>
    <row r="34" spans="1:13" ht="15.75">
      <c r="A34" s="43" t="s">
        <v>42</v>
      </c>
      <c r="B34" s="62">
        <v>305.39999999999998</v>
      </c>
      <c r="C34" s="45"/>
      <c r="D34" s="45">
        <v>72.989999999999995</v>
      </c>
      <c r="E34" s="45">
        <v>84.49</v>
      </c>
      <c r="F34" s="45">
        <v>66.989999999999995</v>
      </c>
      <c r="G34" s="45">
        <v>69.989999999999995</v>
      </c>
      <c r="H34" s="46">
        <v>76.989999999999995</v>
      </c>
      <c r="I34" s="55"/>
      <c r="J34" s="1">
        <f>MIN(Tabela1[[#This Row],[EXTRA]:[CASA E VIDEO]])</f>
        <v>66.989999999999995</v>
      </c>
      <c r="K34" s="2">
        <f>MAX(Tabela1[[#This Row],[EXTRA]:[CASA E VIDEO]])</f>
        <v>84.49</v>
      </c>
      <c r="L34" s="3">
        <f t="shared" si="5"/>
        <v>17.5</v>
      </c>
      <c r="M34" s="4">
        <f t="shared" si="6"/>
        <v>0.2612330198537095</v>
      </c>
    </row>
    <row r="35" spans="1:13" ht="15.75">
      <c r="A35" s="39" t="s">
        <v>43</v>
      </c>
      <c r="B35" s="40">
        <v>357</v>
      </c>
      <c r="C35" s="41"/>
      <c r="D35" s="41">
        <v>72.989999999999995</v>
      </c>
      <c r="E35" s="41">
        <v>84.49</v>
      </c>
      <c r="F35" s="41">
        <v>66.989999999999995</v>
      </c>
      <c r="G35" s="41">
        <v>68.989999999999995</v>
      </c>
      <c r="H35" s="42">
        <v>76.989999999999995</v>
      </c>
      <c r="I35" s="55"/>
      <c r="J35" s="1">
        <f>MIN(Tabela1[[#This Row],[EXTRA]:[CASA E VIDEO]])</f>
        <v>66.989999999999995</v>
      </c>
      <c r="K35" s="2">
        <f>MAX(Tabela1[[#This Row],[EXTRA]:[CASA E VIDEO]])</f>
        <v>84.49</v>
      </c>
      <c r="L35" s="3">
        <f t="shared" si="5"/>
        <v>17.5</v>
      </c>
      <c r="M35" s="4">
        <f t="shared" si="6"/>
        <v>0.2612330198537095</v>
      </c>
    </row>
    <row r="36" spans="1:13" ht="15.75">
      <c r="A36" s="43" t="s">
        <v>44</v>
      </c>
      <c r="B36" s="44">
        <v>163</v>
      </c>
      <c r="C36" s="45"/>
      <c r="D36" s="45">
        <v>49.99</v>
      </c>
      <c r="E36" s="45">
        <v>59.59</v>
      </c>
      <c r="F36" s="45">
        <v>45.99</v>
      </c>
      <c r="G36" s="45">
        <v>68.989999999999995</v>
      </c>
      <c r="H36" s="46">
        <v>45.99</v>
      </c>
      <c r="I36" s="55"/>
      <c r="J36" s="1">
        <f>MIN(Tabela1[[#This Row],[EXTRA]:[CASA E VIDEO]])</f>
        <v>45.99</v>
      </c>
      <c r="K36" s="2">
        <f>MAX(Tabela1[[#This Row],[EXTRA]:[CASA E VIDEO]])</f>
        <v>68.989999999999995</v>
      </c>
      <c r="L36" s="3">
        <f t="shared" si="5"/>
        <v>22.999999999999993</v>
      </c>
      <c r="M36" s="4">
        <f t="shared" si="6"/>
        <v>0.50010871928680134</v>
      </c>
    </row>
    <row r="37" spans="1:13" ht="16.5" thickBot="1">
      <c r="A37" s="56" t="s">
        <v>45</v>
      </c>
      <c r="B37" s="57">
        <v>359</v>
      </c>
      <c r="C37" s="58"/>
      <c r="D37" s="58">
        <v>74.989999999999995</v>
      </c>
      <c r="E37" s="58">
        <v>87.29</v>
      </c>
      <c r="F37" s="58">
        <v>67.989999999999995</v>
      </c>
      <c r="G37" s="58">
        <v>68.989999999999995</v>
      </c>
      <c r="H37" s="59">
        <v>78.989999999999995</v>
      </c>
      <c r="I37" s="55"/>
      <c r="J37" s="10">
        <f>MIN(Tabela1[[#This Row],[EXTRA]:[CASA E VIDEO]])</f>
        <v>67.989999999999995</v>
      </c>
      <c r="K37" s="11">
        <f>MAX(Tabela1[[#This Row],[EXTRA]:[CASA E VIDEO]])</f>
        <v>87.29</v>
      </c>
      <c r="L37" s="16">
        <f t="shared" si="5"/>
        <v>19.300000000000011</v>
      </c>
      <c r="M37" s="17">
        <f t="shared" si="6"/>
        <v>0.28386527430504505</v>
      </c>
    </row>
    <row r="38" spans="1:13" ht="38.25" thickBot="1">
      <c r="A38" s="28" t="s">
        <v>20</v>
      </c>
      <c r="B38" s="29" t="s">
        <v>5</v>
      </c>
      <c r="C38" s="29" t="s">
        <v>0</v>
      </c>
      <c r="D38" s="29" t="s">
        <v>6</v>
      </c>
      <c r="E38" s="29" t="s">
        <v>1</v>
      </c>
      <c r="F38" s="29" t="s">
        <v>2</v>
      </c>
      <c r="G38" s="29" t="s">
        <v>3</v>
      </c>
      <c r="H38" s="30" t="s">
        <v>4</v>
      </c>
      <c r="J38" s="5"/>
      <c r="K38" s="6"/>
      <c r="L38" s="5"/>
      <c r="M38" s="7"/>
    </row>
    <row r="39" spans="1:13" ht="31.5">
      <c r="A39" s="51" t="s">
        <v>46</v>
      </c>
      <c r="B39" s="52">
        <v>120</v>
      </c>
      <c r="C39" s="53"/>
      <c r="D39" s="53">
        <v>42.99</v>
      </c>
      <c r="E39" s="53">
        <v>48.79</v>
      </c>
      <c r="F39" s="53">
        <v>39.99</v>
      </c>
      <c r="G39" s="53"/>
      <c r="H39" s="54"/>
      <c r="I39" s="55"/>
      <c r="J39" s="13">
        <f>MIN(Tabela1[[#This Row],[EXTRA]:[CASA E VIDEO]])</f>
        <v>39.99</v>
      </c>
      <c r="K39" s="14">
        <f>MAX(Tabela1[[#This Row],[EXTRA]:[CASA E VIDEO]])</f>
        <v>48.79</v>
      </c>
      <c r="L39" s="13">
        <f t="shared" si="5"/>
        <v>8.7999999999999972</v>
      </c>
      <c r="M39" s="15">
        <f t="shared" si="6"/>
        <v>0.22005501375343828</v>
      </c>
    </row>
    <row r="40" spans="1:13" ht="15.75">
      <c r="A40" s="43" t="s">
        <v>47</v>
      </c>
      <c r="B40" s="44">
        <v>120</v>
      </c>
      <c r="C40" s="45"/>
      <c r="D40" s="45">
        <v>42.99</v>
      </c>
      <c r="E40" s="45">
        <v>48.79</v>
      </c>
      <c r="F40" s="45">
        <v>39.99</v>
      </c>
      <c r="G40" s="45"/>
      <c r="H40" s="46"/>
      <c r="I40" s="55"/>
      <c r="J40" s="1">
        <f>MIN(Tabela1[[#This Row],[EXTRA]:[CASA E VIDEO]])</f>
        <v>39.99</v>
      </c>
      <c r="K40" s="2">
        <f>MAX(Tabela1[[#This Row],[EXTRA]:[CASA E VIDEO]])</f>
        <v>48.79</v>
      </c>
      <c r="L40" s="3">
        <f t="shared" si="5"/>
        <v>8.7999999999999972</v>
      </c>
      <c r="M40" s="4">
        <f t="shared" si="6"/>
        <v>0.22005501375343828</v>
      </c>
    </row>
    <row r="41" spans="1:13" ht="16.5" thickBot="1">
      <c r="A41" s="56" t="s">
        <v>48</v>
      </c>
      <c r="B41" s="57">
        <v>120</v>
      </c>
      <c r="C41" s="58"/>
      <c r="D41" s="58">
        <v>42.99</v>
      </c>
      <c r="E41" s="58">
        <v>48.79</v>
      </c>
      <c r="F41" s="58">
        <v>44.99</v>
      </c>
      <c r="G41" s="58"/>
      <c r="H41" s="59"/>
      <c r="I41" s="55"/>
      <c r="J41" s="10">
        <f>MIN(Tabela1[[#This Row],[EXTRA]:[CASA E VIDEO]])</f>
        <v>42.99</v>
      </c>
      <c r="K41" s="11">
        <f>MAX(Tabela1[[#This Row],[EXTRA]:[CASA E VIDEO]])</f>
        <v>48.79</v>
      </c>
      <c r="L41" s="16">
        <f t="shared" si="5"/>
        <v>5.7999999999999972</v>
      </c>
      <c r="M41" s="17">
        <f t="shared" si="6"/>
        <v>0.13491509653407763</v>
      </c>
    </row>
    <row r="42" spans="1:13" ht="38.25" thickBot="1">
      <c r="A42" s="28" t="s">
        <v>21</v>
      </c>
      <c r="B42" s="29" t="s">
        <v>5</v>
      </c>
      <c r="C42" s="29" t="s">
        <v>0</v>
      </c>
      <c r="D42" s="29" t="s">
        <v>6</v>
      </c>
      <c r="E42" s="29" t="s">
        <v>1</v>
      </c>
      <c r="F42" s="29" t="s">
        <v>2</v>
      </c>
      <c r="G42" s="29" t="s">
        <v>3</v>
      </c>
      <c r="H42" s="30" t="s">
        <v>4</v>
      </c>
      <c r="J42" s="5"/>
      <c r="K42" s="6"/>
      <c r="L42" s="5"/>
      <c r="M42" s="7"/>
    </row>
    <row r="43" spans="1:13" ht="15.75">
      <c r="A43" s="51" t="s">
        <v>49</v>
      </c>
      <c r="B43" s="60">
        <v>250.6</v>
      </c>
      <c r="C43" s="53">
        <v>19.489999999999998</v>
      </c>
      <c r="D43" s="53">
        <v>11.99</v>
      </c>
      <c r="E43" s="53">
        <v>11.98</v>
      </c>
      <c r="F43" s="53">
        <v>21.49</v>
      </c>
      <c r="G43" s="53">
        <v>14.99</v>
      </c>
      <c r="H43" s="54">
        <v>19.989999999999998</v>
      </c>
      <c r="I43" s="55"/>
      <c r="J43" s="13">
        <f>MIN(Tabela1[[#This Row],[EXTRA]:[CASA E VIDEO]])</f>
        <v>11.98</v>
      </c>
      <c r="K43" s="14">
        <f>MAX(Tabela1[[#This Row],[EXTRA]:[CASA E VIDEO]])</f>
        <v>21.49</v>
      </c>
      <c r="L43" s="13">
        <f t="shared" si="5"/>
        <v>9.509999999999998</v>
      </c>
      <c r="M43" s="15">
        <f t="shared" si="6"/>
        <v>0.79382303839732871</v>
      </c>
    </row>
    <row r="44" spans="1:13" ht="15.75">
      <c r="A44" s="43" t="s">
        <v>50</v>
      </c>
      <c r="B44" s="44">
        <v>251</v>
      </c>
      <c r="C44" s="45">
        <v>11.99</v>
      </c>
      <c r="D44" s="45"/>
      <c r="E44" s="45">
        <v>12.9</v>
      </c>
      <c r="F44" s="45">
        <v>19.989999999999998</v>
      </c>
      <c r="G44" s="45">
        <v>14.99</v>
      </c>
      <c r="H44" s="46">
        <v>19.989999999999998</v>
      </c>
      <c r="I44" s="55"/>
      <c r="J44" s="1">
        <f>MIN(Tabela1[[#This Row],[EXTRA]:[CASA E VIDEO]])</f>
        <v>11.99</v>
      </c>
      <c r="K44" s="2">
        <f>MAX(Tabela1[[#This Row],[EXTRA]:[CASA E VIDEO]])</f>
        <v>19.989999999999998</v>
      </c>
      <c r="L44" s="3">
        <f t="shared" si="5"/>
        <v>7.9999999999999982</v>
      </c>
      <c r="M44" s="4">
        <f t="shared" si="6"/>
        <v>0.66722268557130926</v>
      </c>
    </row>
    <row r="45" spans="1:13" ht="32.25" thickBot="1">
      <c r="A45" s="56" t="s">
        <v>51</v>
      </c>
      <c r="B45" s="57">
        <v>220</v>
      </c>
      <c r="C45" s="58">
        <v>15.349</v>
      </c>
      <c r="D45" s="58">
        <v>11.59</v>
      </c>
      <c r="E45" s="58">
        <v>10.98</v>
      </c>
      <c r="F45" s="58">
        <v>18.989999999999998</v>
      </c>
      <c r="G45" s="58">
        <v>11.99</v>
      </c>
      <c r="H45" s="59">
        <v>18.989999999999998</v>
      </c>
      <c r="I45" s="55"/>
      <c r="J45" s="10">
        <f>MIN(Tabela1[[#This Row],[EXTRA]:[CASA E VIDEO]])</f>
        <v>10.98</v>
      </c>
      <c r="K45" s="11">
        <f>MAX(Tabela1[[#This Row],[EXTRA]:[CASA E VIDEO]])</f>
        <v>18.989999999999998</v>
      </c>
      <c r="L45" s="16">
        <f t="shared" si="5"/>
        <v>8.009999999999998</v>
      </c>
      <c r="M45" s="17">
        <f t="shared" si="6"/>
        <v>0.72950819672131129</v>
      </c>
    </row>
    <row r="46" spans="1:13" ht="38.25" thickBot="1">
      <c r="A46" s="28" t="s">
        <v>22</v>
      </c>
      <c r="B46" s="29" t="s">
        <v>5</v>
      </c>
      <c r="C46" s="29" t="s">
        <v>0</v>
      </c>
      <c r="D46" s="29" t="s">
        <v>6</v>
      </c>
      <c r="E46" s="29" t="s">
        <v>1</v>
      </c>
      <c r="F46" s="29" t="s">
        <v>2</v>
      </c>
      <c r="G46" s="29" t="s">
        <v>3</v>
      </c>
      <c r="H46" s="30" t="s">
        <v>4</v>
      </c>
      <c r="J46" s="5"/>
      <c r="K46" s="6"/>
      <c r="L46" s="5"/>
      <c r="M46" s="7"/>
    </row>
    <row r="47" spans="1:13" ht="15.75">
      <c r="A47" s="51" t="s">
        <v>52</v>
      </c>
      <c r="B47" s="52">
        <v>80</v>
      </c>
      <c r="C47" s="53">
        <v>6.99</v>
      </c>
      <c r="D47" s="53">
        <v>9.99</v>
      </c>
      <c r="E47" s="53">
        <v>7.48</v>
      </c>
      <c r="F47" s="53">
        <v>8.99</v>
      </c>
      <c r="G47" s="53">
        <v>9.89</v>
      </c>
      <c r="H47" s="54">
        <v>8.99</v>
      </c>
      <c r="I47" s="55"/>
      <c r="J47" s="13">
        <f>MIN(Tabela1[[#This Row],[EXTRA]:[CASA E VIDEO]])</f>
        <v>6.99</v>
      </c>
      <c r="K47" s="14">
        <f>MAX(Tabela1[[#This Row],[EXTRA]:[CASA E VIDEO]])</f>
        <v>9.99</v>
      </c>
      <c r="L47" s="13">
        <f t="shared" si="5"/>
        <v>3</v>
      </c>
      <c r="M47" s="15">
        <f t="shared" si="6"/>
        <v>0.42918454935622319</v>
      </c>
    </row>
    <row r="48" spans="1:13" ht="15.75">
      <c r="A48" s="43" t="s">
        <v>53</v>
      </c>
      <c r="B48" s="44">
        <v>80</v>
      </c>
      <c r="C48" s="45">
        <v>6.99</v>
      </c>
      <c r="D48" s="45">
        <v>9.99</v>
      </c>
      <c r="E48" s="45">
        <v>7.48</v>
      </c>
      <c r="F48" s="45">
        <v>8.99</v>
      </c>
      <c r="G48" s="45">
        <v>9.89</v>
      </c>
      <c r="H48" s="46">
        <v>8.99</v>
      </c>
      <c r="I48" s="55"/>
      <c r="J48" s="1">
        <f>MIN(Tabela1[[#This Row],[EXTRA]:[CASA E VIDEO]])</f>
        <v>6.99</v>
      </c>
      <c r="K48" s="2">
        <f>MAX(Tabela1[[#This Row],[EXTRA]:[CASA E VIDEO]])</f>
        <v>9.99</v>
      </c>
      <c r="L48" s="3">
        <f t="shared" si="5"/>
        <v>3</v>
      </c>
      <c r="M48" s="4">
        <f t="shared" si="6"/>
        <v>0.42918454935622319</v>
      </c>
    </row>
    <row r="49" spans="1:13" ht="31.5">
      <c r="A49" s="39" t="s">
        <v>54</v>
      </c>
      <c r="B49" s="40">
        <v>80</v>
      </c>
      <c r="C49" s="41">
        <v>10.99</v>
      </c>
      <c r="D49" s="41"/>
      <c r="E49" s="41">
        <v>6.98</v>
      </c>
      <c r="F49" s="41">
        <v>8.99</v>
      </c>
      <c r="G49" s="41"/>
      <c r="H49" s="42">
        <v>9.99</v>
      </c>
      <c r="I49" s="55"/>
      <c r="J49" s="1">
        <f>MIN(Tabela1[[#This Row],[EXTRA]:[CASA E VIDEO]])</f>
        <v>6.98</v>
      </c>
      <c r="K49" s="2">
        <f>MAX(Tabela1[[#This Row],[EXTRA]:[CASA E VIDEO]])</f>
        <v>10.99</v>
      </c>
      <c r="L49" s="3">
        <f t="shared" si="5"/>
        <v>4.01</v>
      </c>
      <c r="M49" s="4">
        <f t="shared" si="6"/>
        <v>0.57449856733524352</v>
      </c>
    </row>
    <row r="50" spans="1:13" ht="15.75">
      <c r="A50" s="43" t="s">
        <v>55</v>
      </c>
      <c r="B50" s="44">
        <v>80</v>
      </c>
      <c r="C50" s="45">
        <v>10.99</v>
      </c>
      <c r="D50" s="45">
        <v>8.99</v>
      </c>
      <c r="E50" s="45">
        <v>9.49</v>
      </c>
      <c r="F50" s="45">
        <v>8.99</v>
      </c>
      <c r="G50" s="45"/>
      <c r="H50" s="46">
        <v>9.99</v>
      </c>
      <c r="I50" s="55"/>
      <c r="J50" s="1">
        <f>MIN(Tabela1[[#This Row],[EXTRA]:[CASA E VIDEO]])</f>
        <v>8.99</v>
      </c>
      <c r="K50" s="2">
        <f>MAX(Tabela1[[#This Row],[EXTRA]:[CASA E VIDEO]])</f>
        <v>10.99</v>
      </c>
      <c r="L50" s="3">
        <f t="shared" si="5"/>
        <v>2</v>
      </c>
      <c r="M50" s="4">
        <f t="shared" si="6"/>
        <v>0.22246941045606228</v>
      </c>
    </row>
    <row r="51" spans="1:13" ht="31.5">
      <c r="A51" s="39" t="s">
        <v>56</v>
      </c>
      <c r="B51" s="40">
        <v>145</v>
      </c>
      <c r="C51" s="41">
        <v>19.989999999999998</v>
      </c>
      <c r="D51" s="41">
        <v>15.79</v>
      </c>
      <c r="E51" s="41">
        <v>14.99</v>
      </c>
      <c r="F51" s="41"/>
      <c r="G51" s="41">
        <v>19.899999999999999</v>
      </c>
      <c r="H51" s="42"/>
      <c r="I51" s="55"/>
      <c r="J51" s="1">
        <f>MIN(Tabela1[[#This Row],[EXTRA]:[CASA E VIDEO]])</f>
        <v>14.99</v>
      </c>
      <c r="K51" s="2">
        <f>MAX(Tabela1[[#This Row],[EXTRA]:[CASA E VIDEO]])</f>
        <v>19.989999999999998</v>
      </c>
      <c r="L51" s="3">
        <f t="shared" si="5"/>
        <v>4.9999999999999982</v>
      </c>
      <c r="M51" s="4">
        <f t="shared" si="6"/>
        <v>0.33355570380253491</v>
      </c>
    </row>
    <row r="52" spans="1:13" ht="31.5">
      <c r="A52" s="43" t="s">
        <v>57</v>
      </c>
      <c r="B52" s="44">
        <v>80</v>
      </c>
      <c r="C52" s="45">
        <v>10.99</v>
      </c>
      <c r="D52" s="45">
        <v>8.99</v>
      </c>
      <c r="E52" s="45"/>
      <c r="F52" s="45">
        <v>8.99</v>
      </c>
      <c r="G52" s="45"/>
      <c r="H52" s="46">
        <v>9.99</v>
      </c>
      <c r="I52" s="55"/>
      <c r="J52" s="1">
        <f>MIN(Tabela1[[#This Row],[EXTRA]:[CASA E VIDEO]])</f>
        <v>8.99</v>
      </c>
      <c r="K52" s="2">
        <f>MAX(Tabela1[[#This Row],[EXTRA]:[CASA E VIDEO]])</f>
        <v>10.99</v>
      </c>
      <c r="L52" s="3">
        <f t="shared" si="5"/>
        <v>2</v>
      </c>
      <c r="M52" s="4">
        <f t="shared" si="6"/>
        <v>0.22246941045606228</v>
      </c>
    </row>
    <row r="53" spans="1:13" ht="47.25">
      <c r="A53" s="39" t="s">
        <v>58</v>
      </c>
      <c r="B53" s="40">
        <v>145</v>
      </c>
      <c r="C53" s="41">
        <v>19.989999999999998</v>
      </c>
      <c r="D53" s="41">
        <v>15.79</v>
      </c>
      <c r="E53" s="41">
        <v>14.99</v>
      </c>
      <c r="F53" s="41"/>
      <c r="G53" s="41">
        <v>19.899999999999999</v>
      </c>
      <c r="H53" s="42"/>
      <c r="I53" s="55"/>
      <c r="J53" s="1">
        <f>MIN(Tabela1[[#This Row],[EXTRA]:[CASA E VIDEO]])</f>
        <v>14.99</v>
      </c>
      <c r="K53" s="2">
        <f>MAX(Tabela1[[#This Row],[EXTRA]:[CASA E VIDEO]])</f>
        <v>19.989999999999998</v>
      </c>
      <c r="L53" s="3">
        <f t="shared" si="5"/>
        <v>4.9999999999999982</v>
      </c>
      <c r="M53" s="4">
        <f t="shared" si="6"/>
        <v>0.33355570380253491</v>
      </c>
    </row>
    <row r="54" spans="1:13" ht="15.75">
      <c r="A54" s="43" t="s">
        <v>59</v>
      </c>
      <c r="B54" s="44">
        <v>80</v>
      </c>
      <c r="C54" s="45">
        <v>10.99</v>
      </c>
      <c r="D54" s="45">
        <v>8.99</v>
      </c>
      <c r="E54" s="45"/>
      <c r="F54" s="45">
        <v>8.99</v>
      </c>
      <c r="G54" s="45">
        <v>12.9</v>
      </c>
      <c r="H54" s="46">
        <v>9.99</v>
      </c>
      <c r="I54" s="55"/>
      <c r="J54" s="1">
        <f>MIN(Tabela1[[#This Row],[EXTRA]:[CASA E VIDEO]])</f>
        <v>8.99</v>
      </c>
      <c r="K54" s="2">
        <f>MAX(Tabela1[[#This Row],[EXTRA]:[CASA E VIDEO]])</f>
        <v>12.9</v>
      </c>
      <c r="L54" s="3">
        <f t="shared" si="5"/>
        <v>3.91</v>
      </c>
      <c r="M54" s="4">
        <f t="shared" si="6"/>
        <v>0.43492769744160181</v>
      </c>
    </row>
    <row r="55" spans="1:13" ht="31.5">
      <c r="A55" s="39" t="s">
        <v>60</v>
      </c>
      <c r="B55" s="40">
        <v>145</v>
      </c>
      <c r="C55" s="41">
        <v>19.989999999999998</v>
      </c>
      <c r="D55" s="41">
        <v>15.79</v>
      </c>
      <c r="E55" s="41"/>
      <c r="F55" s="41"/>
      <c r="G55" s="41"/>
      <c r="H55" s="42"/>
      <c r="I55" s="55"/>
      <c r="J55" s="1">
        <f>MIN(Tabela1[[#This Row],[EXTRA]:[CASA E VIDEO]])</f>
        <v>15.79</v>
      </c>
      <c r="K55" s="2">
        <f>MAX(Tabela1[[#This Row],[EXTRA]:[CASA E VIDEO]])</f>
        <v>19.989999999999998</v>
      </c>
      <c r="L55" s="3">
        <f t="shared" si="5"/>
        <v>4.1999999999999993</v>
      </c>
      <c r="M55" s="4">
        <f t="shared" si="6"/>
        <v>0.265991133628879</v>
      </c>
    </row>
    <row r="56" spans="1:13" ht="15.75">
      <c r="A56" s="43" t="s">
        <v>61</v>
      </c>
      <c r="B56" s="44">
        <v>80</v>
      </c>
      <c r="C56" s="45">
        <v>10.99</v>
      </c>
      <c r="D56" s="45">
        <v>8.99</v>
      </c>
      <c r="E56" s="45"/>
      <c r="F56" s="45">
        <v>8.99</v>
      </c>
      <c r="G56" s="45">
        <v>12.9</v>
      </c>
      <c r="H56" s="46">
        <v>9.99</v>
      </c>
      <c r="I56" s="55"/>
      <c r="J56" s="1">
        <f>MIN(Tabela1[[#This Row],[EXTRA]:[CASA E VIDEO]])</f>
        <v>8.99</v>
      </c>
      <c r="K56" s="2">
        <f>MAX(Tabela1[[#This Row],[EXTRA]:[CASA E VIDEO]])</f>
        <v>12.9</v>
      </c>
      <c r="L56" s="3">
        <f t="shared" si="5"/>
        <v>3.91</v>
      </c>
      <c r="M56" s="4">
        <f t="shared" si="6"/>
        <v>0.43492769744160181</v>
      </c>
    </row>
    <row r="57" spans="1:13" ht="15.75">
      <c r="A57" s="39" t="s">
        <v>62</v>
      </c>
      <c r="B57" s="40">
        <v>85</v>
      </c>
      <c r="C57" s="41">
        <v>11.49</v>
      </c>
      <c r="D57" s="41"/>
      <c r="E57" s="41">
        <v>7.98</v>
      </c>
      <c r="F57" s="41">
        <v>9.99</v>
      </c>
      <c r="G57" s="41"/>
      <c r="H57" s="42">
        <v>9.99</v>
      </c>
      <c r="I57" s="55"/>
      <c r="J57" s="1">
        <f>MIN(Tabela1[[#This Row],[EXTRA]:[CASA E VIDEO]])</f>
        <v>7.98</v>
      </c>
      <c r="K57" s="2">
        <f>MAX(Tabela1[[#This Row],[EXTRA]:[CASA E VIDEO]])</f>
        <v>11.49</v>
      </c>
      <c r="L57" s="3">
        <f t="shared" si="5"/>
        <v>3.51</v>
      </c>
      <c r="M57" s="4">
        <f t="shared" si="6"/>
        <v>0.43984962406015032</v>
      </c>
    </row>
    <row r="58" spans="1:13" ht="15.75">
      <c r="A58" s="43" t="s">
        <v>63</v>
      </c>
      <c r="B58" s="44">
        <v>80</v>
      </c>
      <c r="C58" s="45">
        <v>11.49</v>
      </c>
      <c r="D58" s="45">
        <v>9.39</v>
      </c>
      <c r="E58" s="45">
        <v>7.98</v>
      </c>
      <c r="F58" s="45">
        <v>9.99</v>
      </c>
      <c r="G58" s="45"/>
      <c r="H58" s="46">
        <v>9.99</v>
      </c>
      <c r="I58" s="55"/>
      <c r="J58" s="1">
        <f>MIN(Tabela1[[#This Row],[EXTRA]:[CASA E VIDEO]])</f>
        <v>7.98</v>
      </c>
      <c r="K58" s="2">
        <f>MAX(Tabela1[[#This Row],[EXTRA]:[CASA E VIDEO]])</f>
        <v>11.49</v>
      </c>
      <c r="L58" s="3">
        <f t="shared" si="5"/>
        <v>3.51</v>
      </c>
      <c r="M58" s="4">
        <f t="shared" si="6"/>
        <v>0.43984962406015032</v>
      </c>
    </row>
    <row r="59" spans="1:13" ht="15.75">
      <c r="A59" s="39" t="s">
        <v>64</v>
      </c>
      <c r="B59" s="40">
        <v>80</v>
      </c>
      <c r="C59" s="41">
        <v>7.99</v>
      </c>
      <c r="D59" s="41">
        <v>9.39</v>
      </c>
      <c r="E59" s="41">
        <v>7.98</v>
      </c>
      <c r="F59" s="41">
        <v>9.99</v>
      </c>
      <c r="G59" s="41"/>
      <c r="H59" s="42">
        <v>9.99</v>
      </c>
      <c r="I59" s="55"/>
      <c r="J59" s="1">
        <f>MIN(Tabela1[[#This Row],[EXTRA]:[CASA E VIDEO]])</f>
        <v>7.98</v>
      </c>
      <c r="K59" s="2">
        <f>MAX(Tabela1[[#This Row],[EXTRA]:[CASA E VIDEO]])</f>
        <v>9.99</v>
      </c>
      <c r="L59" s="3">
        <f t="shared" si="5"/>
        <v>2.0099999999999998</v>
      </c>
      <c r="M59" s="4">
        <f t="shared" si="6"/>
        <v>0.25187969924812026</v>
      </c>
    </row>
    <row r="60" spans="1:13" ht="15.75">
      <c r="A60" s="43" t="s">
        <v>65</v>
      </c>
      <c r="B60" s="44">
        <v>80</v>
      </c>
      <c r="C60" s="45">
        <v>7.99</v>
      </c>
      <c r="D60" s="45">
        <v>9.39</v>
      </c>
      <c r="E60" s="45">
        <v>7.98</v>
      </c>
      <c r="F60" s="45">
        <v>9.99</v>
      </c>
      <c r="G60" s="45"/>
      <c r="H60" s="46">
        <v>9.99</v>
      </c>
      <c r="I60" s="55"/>
      <c r="J60" s="1">
        <f>MIN(Tabela1[[#This Row],[EXTRA]:[CASA E VIDEO]])</f>
        <v>7.98</v>
      </c>
      <c r="K60" s="2">
        <f>MAX(Tabela1[[#This Row],[EXTRA]:[CASA E VIDEO]])</f>
        <v>9.99</v>
      </c>
      <c r="L60" s="3">
        <f t="shared" si="5"/>
        <v>2.0099999999999998</v>
      </c>
      <c r="M60" s="4">
        <f t="shared" si="6"/>
        <v>0.25187969924812026</v>
      </c>
    </row>
    <row r="61" spans="1:13" ht="16.5" thickBot="1">
      <c r="A61" s="56" t="s">
        <v>66</v>
      </c>
      <c r="B61" s="57">
        <v>80</v>
      </c>
      <c r="C61" s="58">
        <v>7.99</v>
      </c>
      <c r="D61" s="58">
        <v>9.39</v>
      </c>
      <c r="E61" s="58">
        <v>7.98</v>
      </c>
      <c r="F61" s="58">
        <v>9.99</v>
      </c>
      <c r="G61" s="58">
        <v>7.99</v>
      </c>
      <c r="H61" s="59">
        <v>9.99</v>
      </c>
      <c r="I61" s="55"/>
      <c r="J61" s="10">
        <f>MIN(Tabela1[[#This Row],[EXTRA]:[CASA E VIDEO]])</f>
        <v>7.98</v>
      </c>
      <c r="K61" s="11">
        <f>MAX(Tabela1[[#This Row],[EXTRA]:[CASA E VIDEO]])</f>
        <v>9.99</v>
      </c>
      <c r="L61" s="16">
        <f t="shared" si="5"/>
        <v>2.0099999999999998</v>
      </c>
      <c r="M61" s="17">
        <f t="shared" si="6"/>
        <v>0.25187969924812026</v>
      </c>
    </row>
    <row r="62" spans="1:13" ht="15" customHeight="1" thickBot="1">
      <c r="J62" s="77" t="s">
        <v>14</v>
      </c>
      <c r="K62" s="78"/>
      <c r="L62" s="78"/>
      <c r="M62" s="79"/>
    </row>
    <row r="63" spans="1:13" ht="16.5" thickBot="1">
      <c r="A63" s="64" t="s">
        <v>100</v>
      </c>
      <c r="B63" s="64"/>
      <c r="C63" s="64"/>
      <c r="D63" s="64"/>
      <c r="E63" s="64"/>
      <c r="F63" s="64"/>
      <c r="G63" s="64"/>
      <c r="H63" s="64"/>
      <c r="J63" s="80" t="s">
        <v>15</v>
      </c>
      <c r="K63" s="81"/>
      <c r="L63" s="81"/>
      <c r="M63" s="82"/>
    </row>
    <row r="64" spans="1:13" ht="45" customHeight="1">
      <c r="A64" s="64"/>
      <c r="B64" s="64"/>
      <c r="C64" s="64"/>
      <c r="D64" s="64"/>
      <c r="E64" s="64"/>
      <c r="F64" s="64"/>
      <c r="G64" s="64"/>
      <c r="H64" s="64"/>
    </row>
  </sheetData>
  <mergeCells count="5">
    <mergeCell ref="A63:H64"/>
    <mergeCell ref="A1:M4"/>
    <mergeCell ref="A5:M6"/>
    <mergeCell ref="J62:M62"/>
    <mergeCell ref="J63:M63"/>
  </mergeCells>
  <pageMargins left="0.23622047244094491" right="0.23622047244094491" top="0.74803149606299213" bottom="0.74803149606299213" header="0.31496062992125984" footer="0.31496062992125984"/>
  <pageSetup paperSize="8" scale="70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5452E-91CF-447F-9805-F0FFDAA49E9E}">
  <dimension ref="A1:P24"/>
  <sheetViews>
    <sheetView zoomScale="115" zoomScaleNormal="115" workbookViewId="0">
      <selection activeCell="A23" sqref="A23:H24"/>
    </sheetView>
  </sheetViews>
  <sheetFormatPr defaultRowHeight="12.75"/>
  <cols>
    <col min="1" max="1" width="30" customWidth="1"/>
    <col min="2" max="2" width="12.5" customWidth="1"/>
    <col min="3" max="3" width="12.33203125" customWidth="1"/>
    <col min="4" max="4" width="16.1640625" customWidth="1"/>
    <col min="5" max="5" width="17" customWidth="1"/>
    <col min="6" max="6" width="18.6640625" customWidth="1"/>
    <col min="7" max="7" width="14.33203125" customWidth="1"/>
    <col min="8" max="8" width="15.1640625" customWidth="1"/>
    <col min="9" max="9" width="15.5" customWidth="1"/>
    <col min="10" max="10" width="13.1640625" customWidth="1"/>
    <col min="11" max="12" width="14.33203125" customWidth="1"/>
    <col min="13" max="13" width="14.5" customWidth="1"/>
    <col min="14" max="14" width="16.83203125" customWidth="1"/>
    <col min="15" max="15" width="16.1640625" customWidth="1"/>
  </cols>
  <sheetData>
    <row r="1" spans="1:16" ht="34.5" customHeight="1">
      <c r="A1" s="65" t="s">
        <v>93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6" ht="12.75" customHeight="1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6" ht="12.7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16" ht="12.75" customHeight="1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1:16" ht="12.75" customHeight="1">
      <c r="A5" s="71" t="s">
        <v>88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</row>
    <row r="6" spans="1:16" ht="12.75" customHeight="1" thickBot="1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</row>
    <row r="7" spans="1:16" ht="58.5" customHeight="1" thickBot="1">
      <c r="A7" s="25" t="s">
        <v>92</v>
      </c>
      <c r="B7" s="26" t="s">
        <v>79</v>
      </c>
      <c r="C7" s="26" t="s">
        <v>82</v>
      </c>
      <c r="D7" s="26" t="s">
        <v>83</v>
      </c>
      <c r="E7" s="26" t="s">
        <v>84</v>
      </c>
      <c r="F7" s="26" t="s">
        <v>85</v>
      </c>
      <c r="G7" s="26" t="s">
        <v>86</v>
      </c>
      <c r="H7" s="26" t="s">
        <v>95</v>
      </c>
      <c r="I7" s="26" t="s">
        <v>96</v>
      </c>
      <c r="J7" s="26" t="s">
        <v>97</v>
      </c>
      <c r="K7" s="26" t="s">
        <v>98</v>
      </c>
      <c r="L7" s="26" t="s">
        <v>87</v>
      </c>
      <c r="M7" s="20" t="s">
        <v>7</v>
      </c>
      <c r="N7" s="20" t="s">
        <v>8</v>
      </c>
      <c r="O7" s="20" t="s">
        <v>9</v>
      </c>
      <c r="P7" s="21"/>
    </row>
    <row r="8" spans="1:16" ht="13.5" thickBot="1">
      <c r="A8" s="1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22" t="s">
        <v>10</v>
      </c>
      <c r="N8" s="23" t="s">
        <v>10</v>
      </c>
      <c r="O8" s="23" t="s">
        <v>10</v>
      </c>
      <c r="P8" s="24" t="s">
        <v>11</v>
      </c>
    </row>
    <row r="9" spans="1:16" ht="15.75">
      <c r="A9" s="31" t="s">
        <v>67</v>
      </c>
      <c r="B9" s="32" t="s">
        <v>78</v>
      </c>
      <c r="C9" s="33">
        <v>22.9</v>
      </c>
      <c r="D9" s="33">
        <v>28</v>
      </c>
      <c r="E9" s="33">
        <v>27</v>
      </c>
      <c r="F9" s="33">
        <v>25</v>
      </c>
      <c r="G9" s="33">
        <v>34.9</v>
      </c>
      <c r="H9" s="33">
        <v>24.99</v>
      </c>
      <c r="I9" s="33">
        <v>14.9</v>
      </c>
      <c r="J9" s="33">
        <v>28.9</v>
      </c>
      <c r="K9" s="33">
        <v>28</v>
      </c>
      <c r="L9" s="33">
        <v>33.9</v>
      </c>
      <c r="M9" s="1">
        <f>MIN(Tabela13[[#This Row],[CASA DO PEIXE]:[AC PEIXARIA]])</f>
        <v>14.9</v>
      </c>
      <c r="N9" s="2">
        <f>MAX(Tabela13[[#This Row],[CASA DO PEIXE]:[AC PEIXARIA]])</f>
        <v>34.9</v>
      </c>
      <c r="O9" s="3">
        <f t="shared" ref="O9:O21" si="0">N9-M9</f>
        <v>20</v>
      </c>
      <c r="P9" s="4">
        <f t="shared" ref="P9:P21" si="1">PRODUCT(O9/M9)</f>
        <v>1.3422818791946309</v>
      </c>
    </row>
    <row r="10" spans="1:16" ht="15.75">
      <c r="A10" s="35" t="s">
        <v>68</v>
      </c>
      <c r="B10" s="63" t="s">
        <v>78</v>
      </c>
      <c r="C10" s="37" t="s">
        <v>13</v>
      </c>
      <c r="D10" s="37">
        <v>38</v>
      </c>
      <c r="E10" s="37" t="s">
        <v>13</v>
      </c>
      <c r="F10" s="37"/>
      <c r="G10" s="37" t="s">
        <v>94</v>
      </c>
      <c r="H10" s="37"/>
      <c r="I10" s="37">
        <v>34.9</v>
      </c>
      <c r="J10" s="37" t="s">
        <v>94</v>
      </c>
      <c r="K10" s="37">
        <v>30</v>
      </c>
      <c r="L10" s="37">
        <v>49.9</v>
      </c>
      <c r="M10" s="1">
        <f>MIN(Tabela13[[#This Row],[CASA DO PEIXE]:[AC PEIXARIA]])</f>
        <v>30</v>
      </c>
      <c r="N10" s="2">
        <f>MAX(Tabela13[[#This Row],[CASA DO PEIXE]:[AC PEIXARIA]])</f>
        <v>49.9</v>
      </c>
      <c r="O10" s="3">
        <f t="shared" si="0"/>
        <v>19.899999999999999</v>
      </c>
      <c r="P10" s="4">
        <f t="shared" si="1"/>
        <v>0.66333333333333333</v>
      </c>
    </row>
    <row r="11" spans="1:16" ht="15.75">
      <c r="A11" s="39" t="s">
        <v>69</v>
      </c>
      <c r="B11" s="32" t="s">
        <v>78</v>
      </c>
      <c r="C11" s="41">
        <v>40</v>
      </c>
      <c r="D11" s="41">
        <v>40</v>
      </c>
      <c r="E11" s="41">
        <v>50</v>
      </c>
      <c r="F11" s="41">
        <v>39.9</v>
      </c>
      <c r="G11" s="41">
        <v>44.9</v>
      </c>
      <c r="H11" s="41"/>
      <c r="I11" s="41">
        <v>14.9</v>
      </c>
      <c r="J11" s="41">
        <v>36.9</v>
      </c>
      <c r="K11" s="41" t="s">
        <v>94</v>
      </c>
      <c r="L11" s="41">
        <v>45</v>
      </c>
      <c r="M11" s="1">
        <f>MIN(Tabela13[[#This Row],[CASA DO PEIXE]:[AC PEIXARIA]])</f>
        <v>14.9</v>
      </c>
      <c r="N11" s="2">
        <f>MAX(Tabela13[[#This Row],[CASA DO PEIXE]:[AC PEIXARIA]])</f>
        <v>50</v>
      </c>
      <c r="O11" s="3">
        <f t="shared" si="0"/>
        <v>35.1</v>
      </c>
      <c r="P11" s="4">
        <f t="shared" si="1"/>
        <v>2.3557046979865772</v>
      </c>
    </row>
    <row r="12" spans="1:16" ht="15.75">
      <c r="A12" s="43" t="s">
        <v>70</v>
      </c>
      <c r="B12" s="63" t="s">
        <v>78</v>
      </c>
      <c r="C12" s="45">
        <v>20</v>
      </c>
      <c r="D12" s="45">
        <v>32</v>
      </c>
      <c r="E12" s="45" t="s">
        <v>13</v>
      </c>
      <c r="F12" s="45">
        <v>22</v>
      </c>
      <c r="G12" s="45">
        <v>32.9</v>
      </c>
      <c r="H12" s="45">
        <v>16</v>
      </c>
      <c r="I12" s="45">
        <v>14.9</v>
      </c>
      <c r="J12" s="45">
        <v>20</v>
      </c>
      <c r="K12" s="45">
        <v>60</v>
      </c>
      <c r="L12" s="45">
        <v>33.9</v>
      </c>
      <c r="M12" s="1">
        <f>MIN(Tabela13[[#This Row],[CASA DO PEIXE]:[AC PEIXARIA]])</f>
        <v>14.9</v>
      </c>
      <c r="N12" s="2">
        <f>MAX(Tabela13[[#This Row],[CASA DO PEIXE]:[AC PEIXARIA]])</f>
        <v>60</v>
      </c>
      <c r="O12" s="3">
        <f t="shared" si="0"/>
        <v>45.1</v>
      </c>
      <c r="P12" s="4">
        <f t="shared" si="1"/>
        <v>3.0268456375838926</v>
      </c>
    </row>
    <row r="13" spans="1:16" ht="15.75">
      <c r="A13" s="39" t="s">
        <v>71</v>
      </c>
      <c r="B13" s="32" t="s">
        <v>78</v>
      </c>
      <c r="C13" s="41"/>
      <c r="D13" s="41" t="s">
        <v>13</v>
      </c>
      <c r="E13" s="41">
        <v>110</v>
      </c>
      <c r="F13" s="41" t="s">
        <v>13</v>
      </c>
      <c r="G13" s="41" t="s">
        <v>13</v>
      </c>
      <c r="H13" s="41"/>
      <c r="I13" s="41">
        <v>98</v>
      </c>
      <c r="J13" s="41" t="s">
        <v>94</v>
      </c>
      <c r="K13" s="41" t="s">
        <v>94</v>
      </c>
      <c r="L13" s="41">
        <v>120</v>
      </c>
      <c r="M13" s="1">
        <f>MIN(Tabela13[[#This Row],[CASA DO PEIXE]:[AC PEIXARIA]])</f>
        <v>98</v>
      </c>
      <c r="N13" s="2">
        <f>MAX(Tabela13[[#This Row],[CASA DO PEIXE]:[AC PEIXARIA]])</f>
        <v>120</v>
      </c>
      <c r="O13" s="3">
        <f t="shared" si="0"/>
        <v>22</v>
      </c>
      <c r="P13" s="4">
        <f t="shared" si="1"/>
        <v>0.22448979591836735</v>
      </c>
    </row>
    <row r="14" spans="1:16" ht="16.5" thickBot="1">
      <c r="A14" s="47" t="s">
        <v>72</v>
      </c>
      <c r="B14" s="63" t="s">
        <v>78</v>
      </c>
      <c r="C14" s="49">
        <v>89.9</v>
      </c>
      <c r="D14" s="49" t="s">
        <v>13</v>
      </c>
      <c r="E14" s="49" t="s">
        <v>13</v>
      </c>
      <c r="F14" s="49" t="s">
        <v>13</v>
      </c>
      <c r="G14" s="49" t="s">
        <v>13</v>
      </c>
      <c r="H14" s="49"/>
      <c r="I14" s="49">
        <v>85</v>
      </c>
      <c r="J14" s="49">
        <v>79.900000000000006</v>
      </c>
      <c r="K14" s="49" t="s">
        <v>94</v>
      </c>
      <c r="L14" s="49">
        <v>85</v>
      </c>
      <c r="M14" s="10">
        <f>MIN(Tabela13[[#This Row],[CASA DO PEIXE]:[AC PEIXARIA]])</f>
        <v>79.900000000000006</v>
      </c>
      <c r="N14" s="11">
        <f>MAX(Tabela13[[#This Row],[CASA DO PEIXE]:[AC PEIXARIA]])</f>
        <v>89.9</v>
      </c>
      <c r="O14" s="10">
        <f t="shared" si="0"/>
        <v>10</v>
      </c>
      <c r="P14" s="12">
        <f t="shared" si="1"/>
        <v>0.12515644555694616</v>
      </c>
    </row>
    <row r="15" spans="1:16" ht="15.75">
      <c r="A15" s="51" t="s">
        <v>73</v>
      </c>
      <c r="B15" s="32" t="s">
        <v>78</v>
      </c>
      <c r="C15" s="53">
        <v>24.9</v>
      </c>
      <c r="D15" s="53" t="s">
        <v>94</v>
      </c>
      <c r="E15" s="53" t="s">
        <v>13</v>
      </c>
      <c r="F15" s="53" t="s">
        <v>13</v>
      </c>
      <c r="G15" s="53" t="s">
        <v>13</v>
      </c>
      <c r="H15" s="53"/>
      <c r="I15" s="53">
        <v>16.899999999999999</v>
      </c>
      <c r="J15" s="53" t="s">
        <v>94</v>
      </c>
      <c r="K15" s="53" t="s">
        <v>94</v>
      </c>
      <c r="L15" s="53">
        <v>29</v>
      </c>
      <c r="M15" s="13">
        <f>MIN(Tabela13[[#This Row],[CASA DO PEIXE]:[AC PEIXARIA]])</f>
        <v>16.899999999999999</v>
      </c>
      <c r="N15" s="14">
        <f>MAX(Tabela13[[#This Row],[CASA DO PEIXE]:[AC PEIXARIA]])</f>
        <v>29</v>
      </c>
      <c r="O15" s="13">
        <f t="shared" si="0"/>
        <v>12.100000000000001</v>
      </c>
      <c r="P15" s="15">
        <f t="shared" si="1"/>
        <v>0.71597633136094685</v>
      </c>
    </row>
    <row r="16" spans="1:16" ht="15.75">
      <c r="A16" s="43" t="s">
        <v>74</v>
      </c>
      <c r="B16" s="63" t="s">
        <v>78</v>
      </c>
      <c r="C16" s="45">
        <v>14.9</v>
      </c>
      <c r="D16" s="45">
        <v>20</v>
      </c>
      <c r="E16" s="45">
        <v>20</v>
      </c>
      <c r="F16" s="45">
        <v>17</v>
      </c>
      <c r="G16" s="45">
        <v>18.899999999999999</v>
      </c>
      <c r="H16" s="45">
        <v>20</v>
      </c>
      <c r="I16" s="45"/>
      <c r="J16" s="45">
        <v>20.9</v>
      </c>
      <c r="K16" s="45">
        <v>16</v>
      </c>
      <c r="L16" s="45">
        <v>25</v>
      </c>
      <c r="M16" s="1">
        <f>MIN(Tabela13[[#This Row],[CASA DO PEIXE]:[AC PEIXARIA]])</f>
        <v>14.9</v>
      </c>
      <c r="N16" s="2">
        <f>MAX(Tabela13[[#This Row],[CASA DO PEIXE]:[AC PEIXARIA]])</f>
        <v>25</v>
      </c>
      <c r="O16" s="3">
        <f t="shared" si="0"/>
        <v>10.1</v>
      </c>
      <c r="P16" s="4">
        <f t="shared" si="1"/>
        <v>0.6778523489932885</v>
      </c>
    </row>
    <row r="17" spans="1:16" ht="16.5" thickBot="1">
      <c r="A17" s="56" t="s">
        <v>75</v>
      </c>
      <c r="B17" s="32" t="s">
        <v>78</v>
      </c>
      <c r="C17" s="58">
        <v>29.9</v>
      </c>
      <c r="D17" s="58">
        <v>38</v>
      </c>
      <c r="E17" s="58" t="s">
        <v>94</v>
      </c>
      <c r="F17" s="58">
        <v>37.99</v>
      </c>
      <c r="G17" s="58">
        <v>39.9</v>
      </c>
      <c r="H17" s="58">
        <v>34.9</v>
      </c>
      <c r="I17" s="58">
        <v>28.9</v>
      </c>
      <c r="J17" s="58">
        <v>29.9</v>
      </c>
      <c r="K17" s="58">
        <v>38</v>
      </c>
      <c r="L17" s="58">
        <v>45</v>
      </c>
      <c r="M17" s="10">
        <f>MIN(Tabela13[[#This Row],[CASA DO PEIXE]:[AC PEIXARIA]])</f>
        <v>28.9</v>
      </c>
      <c r="N17" s="11">
        <f>MAX(Tabela13[[#This Row],[CASA DO PEIXE]:[AC PEIXARIA]])</f>
        <v>45</v>
      </c>
      <c r="O17" s="16">
        <f t="shared" si="0"/>
        <v>16.100000000000001</v>
      </c>
      <c r="P17" s="17">
        <f t="shared" si="1"/>
        <v>0.55709342560553643</v>
      </c>
    </row>
    <row r="18" spans="1:16" ht="15.75">
      <c r="A18" s="35" t="s">
        <v>80</v>
      </c>
      <c r="B18" s="63" t="s">
        <v>78</v>
      </c>
      <c r="C18" s="37">
        <v>44.9</v>
      </c>
      <c r="D18" s="37" t="s">
        <v>94</v>
      </c>
      <c r="E18" s="37" t="s">
        <v>13</v>
      </c>
      <c r="F18" s="37" t="s">
        <v>94</v>
      </c>
      <c r="G18" s="37" t="s">
        <v>94</v>
      </c>
      <c r="H18" s="37" t="s">
        <v>94</v>
      </c>
      <c r="I18" s="37">
        <v>24.8</v>
      </c>
      <c r="J18" s="37" t="s">
        <v>94</v>
      </c>
      <c r="K18" s="37" t="s">
        <v>94</v>
      </c>
      <c r="L18" s="37" t="s">
        <v>94</v>
      </c>
      <c r="M18" s="13">
        <f>MIN(Tabela13[[#This Row],[CASA DO PEIXE]:[AC PEIXARIA]])</f>
        <v>24.8</v>
      </c>
      <c r="N18" s="14">
        <f>MAX(Tabela13[[#This Row],[CASA DO PEIXE]:[AC PEIXARIA]])</f>
        <v>44.9</v>
      </c>
      <c r="O18" s="13">
        <f t="shared" si="0"/>
        <v>20.099999999999998</v>
      </c>
      <c r="P18" s="15">
        <f t="shared" si="1"/>
        <v>0.81048387096774188</v>
      </c>
    </row>
    <row r="19" spans="1:16" ht="16.5" thickBot="1">
      <c r="A19" s="56" t="s">
        <v>81</v>
      </c>
      <c r="B19" s="32" t="s">
        <v>78</v>
      </c>
      <c r="C19" s="58">
        <v>39.9</v>
      </c>
      <c r="D19" s="58">
        <v>38</v>
      </c>
      <c r="E19" s="58">
        <v>35</v>
      </c>
      <c r="F19" s="58">
        <v>27</v>
      </c>
      <c r="G19" s="58">
        <v>39.9</v>
      </c>
      <c r="H19" s="58">
        <v>29.9</v>
      </c>
      <c r="I19" s="58" t="s">
        <v>94</v>
      </c>
      <c r="J19" s="58" t="s">
        <v>94</v>
      </c>
      <c r="K19" s="58">
        <v>29</v>
      </c>
      <c r="L19" s="58">
        <v>40</v>
      </c>
      <c r="M19" s="10">
        <f>MIN(Tabela13[[#This Row],[CASA DO PEIXE]:[AC PEIXARIA]])</f>
        <v>27</v>
      </c>
      <c r="N19" s="11">
        <f>MAX(Tabela13[[#This Row],[CASA DO PEIXE]:[AC PEIXARIA]])</f>
        <v>40</v>
      </c>
      <c r="O19" s="16">
        <f t="shared" ref="O19" si="2">N19-M19</f>
        <v>13</v>
      </c>
      <c r="P19" s="17">
        <f t="shared" ref="P19" si="3">PRODUCT(O19/M19)</f>
        <v>0.48148148148148145</v>
      </c>
    </row>
    <row r="20" spans="1:16" ht="15.75">
      <c r="A20" s="43" t="s">
        <v>76</v>
      </c>
      <c r="B20" s="63" t="s">
        <v>78</v>
      </c>
      <c r="C20" s="45">
        <v>39.9</v>
      </c>
      <c r="D20" s="45">
        <v>32</v>
      </c>
      <c r="E20" s="45" t="s">
        <v>13</v>
      </c>
      <c r="F20" s="45" t="s">
        <v>13</v>
      </c>
      <c r="G20" s="45">
        <v>39.9</v>
      </c>
      <c r="H20" s="45">
        <v>29.99</v>
      </c>
      <c r="I20" s="45">
        <v>28.9</v>
      </c>
      <c r="J20" s="45" t="s">
        <v>94</v>
      </c>
      <c r="K20" s="45" t="s">
        <v>94</v>
      </c>
      <c r="L20" s="45">
        <v>39</v>
      </c>
      <c r="M20" s="1">
        <f>MIN(Tabela13[[#This Row],[CASA DO PEIXE]:[AC PEIXARIA]])</f>
        <v>28.9</v>
      </c>
      <c r="N20" s="2">
        <f>MAX(Tabela13[[#This Row],[CASA DO PEIXE]:[AC PEIXARIA]])</f>
        <v>39.9</v>
      </c>
      <c r="O20" s="3">
        <f t="shared" si="0"/>
        <v>11</v>
      </c>
      <c r="P20" s="4">
        <f t="shared" si="1"/>
        <v>0.38062283737024222</v>
      </c>
    </row>
    <row r="21" spans="1:16" ht="16.5" thickBot="1">
      <c r="A21" s="39" t="s">
        <v>77</v>
      </c>
      <c r="B21" s="40" t="s">
        <v>78</v>
      </c>
      <c r="C21" s="41">
        <v>19.899999999999999</v>
      </c>
      <c r="D21" s="41">
        <v>32</v>
      </c>
      <c r="E21" s="41" t="s">
        <v>13</v>
      </c>
      <c r="F21" s="41" t="s">
        <v>13</v>
      </c>
      <c r="G21" s="41">
        <v>49.9</v>
      </c>
      <c r="H21" s="41">
        <v>17.989999999999998</v>
      </c>
      <c r="I21" s="41">
        <v>12.9</v>
      </c>
      <c r="J21" s="41">
        <v>19.899999999999999</v>
      </c>
      <c r="K21" s="41" t="s">
        <v>94</v>
      </c>
      <c r="L21" s="41">
        <v>45</v>
      </c>
      <c r="M21" s="1">
        <f>MIN(Tabela13[[#This Row],[CASA DO PEIXE]:[AC PEIXARIA]])</f>
        <v>12.9</v>
      </c>
      <c r="N21" s="2">
        <f>MAX(Tabela13[[#This Row],[CASA DO PEIXE]:[AC PEIXARIA]])</f>
        <v>49.9</v>
      </c>
      <c r="O21" s="3">
        <f t="shared" si="0"/>
        <v>37</v>
      </c>
      <c r="P21" s="4">
        <f t="shared" si="1"/>
        <v>2.8682170542635657</v>
      </c>
    </row>
    <row r="22" spans="1:16" ht="15" customHeight="1" thickBot="1">
      <c r="J22" s="77" t="s">
        <v>89</v>
      </c>
      <c r="K22" s="78"/>
      <c r="L22" s="79"/>
    </row>
    <row r="23" spans="1:16" ht="16.5" thickBot="1">
      <c r="A23" s="64" t="s">
        <v>99</v>
      </c>
      <c r="B23" s="64"/>
      <c r="C23" s="64"/>
      <c r="D23" s="64"/>
      <c r="E23" s="64"/>
      <c r="F23" s="64"/>
      <c r="G23" s="64"/>
      <c r="H23" s="64"/>
      <c r="J23" s="80" t="s">
        <v>90</v>
      </c>
      <c r="K23" s="81"/>
      <c r="L23" s="82"/>
    </row>
    <row r="24" spans="1:16" ht="45" customHeight="1">
      <c r="A24" s="64"/>
      <c r="B24" s="64"/>
      <c r="C24" s="64"/>
      <c r="D24" s="64"/>
      <c r="E24" s="64"/>
      <c r="F24" s="64"/>
      <c r="G24" s="64"/>
      <c r="H24" s="64"/>
    </row>
  </sheetData>
  <mergeCells count="5">
    <mergeCell ref="A1:L4"/>
    <mergeCell ref="A5:L6"/>
    <mergeCell ref="J22:L22"/>
    <mergeCell ref="A23:H24"/>
    <mergeCell ref="J23:L23"/>
  </mergeCells>
  <pageMargins left="0.23622047244094491" right="0.23622047244094491" top="0.74803149606299213" bottom="0.74803149606299213" header="0.31496062992125984" footer="0.31496062992125984"/>
  <pageSetup paperSize="8" scale="70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CHOCOLATE</vt:lpstr>
      <vt:lpstr>PEIXARIA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Cezar F de Abreu</dc:creator>
  <cp:lastModifiedBy>Flavio Sampaio Sanches</cp:lastModifiedBy>
  <cp:lastPrinted>2025-07-02T11:29:48Z</cp:lastPrinted>
  <dcterms:created xsi:type="dcterms:W3CDTF">2025-04-14T14:26:53Z</dcterms:created>
  <dcterms:modified xsi:type="dcterms:W3CDTF">2026-03-31T15:07:38Z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2025-04-08T00:00:00Z</vt:filetime>
  </property>
  <property fmtid="{D5CDD505-2E9C-101B-9397-08002B2CF9AE}" pid="3" name="Creator">
    <vt:lpwstr>Calc</vt:lpwstr>
  </property>
  <property fmtid="{D5CDD505-2E9C-101B-9397-08002B2CF9AE}" pid="4" name="Producer">
    <vt:lpwstr>LibreOffice 6.4</vt:lpwstr>
  </property>
  <property fmtid="{D5CDD505-2E9C-101B-9397-08002B2CF9AE}" pid="5" name="LastSaved">
    <vt:filetime>2025-04-08T00:00:00Z</vt:filetime>
  </property>
</Properties>
</file>